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60" yWindow="1980" windowWidth="15780" windowHeight="10395" tabRatio="852" activeTab="0"/>
  </bookViews>
  <sheets>
    <sheet name="CY Variance" sheetId="1" r:id="rId1"/>
    <sheet name="PY Variance" sheetId="2" r:id="rId2"/>
    <sheet name="Attach 1" sheetId="3" r:id="rId3"/>
    <sheet name="Attach 2" sheetId="4" r:id="rId4"/>
    <sheet name="Attach 3" sheetId="5" r:id="rId5"/>
    <sheet name="MSA Rdg (2)" sheetId="6" r:id="rId6"/>
    <sheet name="MSA-Math (2)" sheetId="7" r:id="rId7"/>
    <sheet name="MSA-Science (2)" sheetId="8" r:id="rId8"/>
    <sheet name="HSA Grade 10 &amp; 11 English" sheetId="9" r:id="rId9"/>
    <sheet name="HSA Grade 10 &amp; 11 Algebra" sheetId="10" r:id="rId10"/>
    <sheet name="HSA Grade 10 &amp; 11 Biology" sheetId="11" r:id="rId11"/>
    <sheet name="HSA Grade 10 &amp; 11 Government" sheetId="12" r:id="rId12"/>
    <sheet name="Meeting Graduation Requirements" sheetId="13" r:id="rId13"/>
    <sheet name="ELL-AMAO I" sheetId="14" r:id="rId14"/>
    <sheet name="ELL-AMAOIII" sheetId="15" r:id="rId15"/>
    <sheet name="AYP-Schools" sheetId="16" r:id="rId16"/>
    <sheet name="Schools in Imp" sheetId="17" r:id="rId17"/>
    <sheet name="Title I SI" sheetId="18" r:id="rId18"/>
    <sheet name="Attendance (2)" sheetId="19" r:id="rId19"/>
    <sheet name="Grad, Drop-Out Rates" sheetId="20" r:id="rId20"/>
    <sheet name="HQT Equity (2)" sheetId="21" r:id="rId21"/>
    <sheet name="HQT Attrition (2)" sheetId="22" r:id="rId22"/>
    <sheet name="HQT-CAS (2)" sheetId="23" r:id="rId23"/>
    <sheet name="ParaProf Title I Schools (2)" sheetId="24" r:id="rId24"/>
    <sheet name="SS-Pers. Dang. (2)" sheetId="25" r:id="rId25"/>
    <sheet name="SS - Susp. Rates (2)" sheetId="26" r:id="rId26"/>
    <sheet name="Incidents" sheetId="27" r:id="rId27"/>
    <sheet name="SS - Suspensions (2)" sheetId="28" r:id="rId28"/>
    <sheet name="SS-Suspensions New" sheetId="29" r:id="rId29"/>
    <sheet name="SS-Susp. Reason (2)" sheetId="30" r:id="rId30"/>
    <sheet name="Early Lng." sheetId="31" r:id="rId31"/>
    <sheet name="Public PreK Enrollment Data" sheetId="32" r:id="rId32"/>
    <sheet name="Sheet1" sheetId="33" r:id="rId33"/>
  </sheets>
  <definedNames>
    <definedName name="_ftn1" localSheetId="20">'HQT Equity (2)'!#REF!</definedName>
    <definedName name="_ftn2" localSheetId="20">'HQT Equity (2)'!#REF!</definedName>
    <definedName name="_xlnm.Print_Area" localSheetId="27">'SS - Suspensions (2)'!$A$1:$G$9</definedName>
    <definedName name="_xlnm.Print_Titles" localSheetId="2">'Attach 1'!$1:$4</definedName>
  </definedNames>
  <calcPr fullCalcOnLoad="1"/>
</workbook>
</file>

<file path=xl/sharedStrings.xml><?xml version="1.0" encoding="utf-8"?>
<sst xmlns="http://schemas.openxmlformats.org/spreadsheetml/2006/main" count="1549" uniqueCount="634">
  <si>
    <t># Tested</t>
  </si>
  <si>
    <t># Prof.</t>
  </si>
  <si>
    <t>% Prof.</t>
  </si>
  <si>
    <t>African American</t>
  </si>
  <si>
    <t>All Students</t>
  </si>
  <si>
    <t>American Indian/Alaskan Native</t>
  </si>
  <si>
    <t>Asian/Pacific Islander</t>
  </si>
  <si>
    <t>White (Not of Hispanic Origin)</t>
  </si>
  <si>
    <t>Hispanic</t>
  </si>
  <si>
    <t>Free/Reduced Meals (FARMS)</t>
  </si>
  <si>
    <t>Special Education</t>
  </si>
  <si>
    <t>Limited English Proficient (LEP)</t>
  </si>
  <si>
    <t>Subgroup</t>
  </si>
  <si>
    <t>#</t>
  </si>
  <si>
    <t>%</t>
  </si>
  <si>
    <t>Number Who Met Target</t>
  </si>
  <si>
    <t>Total</t>
  </si>
  <si>
    <t>N</t>
  </si>
  <si>
    <t>Total Number of Core Academic Subject Classes in Title I Schools</t>
  </si>
  <si>
    <t>Total Number of Paraprofessionals Working in Title I Schools</t>
  </si>
  <si>
    <t>Qualified Paraprofessionals Working in Title I Schools</t>
  </si>
  <si>
    <t>*As of July 1, 2008</t>
  </si>
  <si>
    <t># of Schools</t>
  </si>
  <si>
    <t># of Suspensions and Expulsions</t>
  </si>
  <si>
    <t>Percentage of Enrollment</t>
  </si>
  <si>
    <t>Provide a timeline for compliance</t>
  </si>
  <si>
    <t>Offense</t>
  </si>
  <si>
    <t>Sexual Harassment</t>
  </si>
  <si>
    <t>Harassment</t>
  </si>
  <si>
    <t>Bullying</t>
  </si>
  <si>
    <t>TOTAL</t>
  </si>
  <si>
    <t>School Year</t>
  </si>
  <si>
    <t>Female</t>
  </si>
  <si>
    <t>Male</t>
  </si>
  <si>
    <t>White</t>
  </si>
  <si>
    <t>In-School Suspensions</t>
  </si>
  <si>
    <t>Out-of-School Suspensions</t>
  </si>
  <si>
    <t>#1</t>
  </si>
  <si>
    <t>#2</t>
  </si>
  <si>
    <t>#3</t>
  </si>
  <si>
    <t>% of Core Academic Subject Classes Taught by Highly Qualified Teachers</t>
  </si>
  <si>
    <t>2003-2004</t>
  </si>
  <si>
    <t>2004-2005</t>
  </si>
  <si>
    <t>2005-2006</t>
  </si>
  <si>
    <t>2006-2007</t>
  </si>
  <si>
    <t>Expired Certificate</t>
  </si>
  <si>
    <t>Invalid Grade Level(s) for Certification</t>
  </si>
  <si>
    <t>Testing Requirement Not Met</t>
  </si>
  <si>
    <t>Invalid Subject for Certification</t>
  </si>
  <si>
    <t>Missing Certification Information</t>
  </si>
  <si>
    <t>Conditional Certificate</t>
  </si>
  <si>
    <t>NHQ Classes</t>
  </si>
  <si>
    <t>All Classes</t>
  </si>
  <si>
    <t>Elementary</t>
  </si>
  <si>
    <t>Secondary</t>
  </si>
  <si>
    <t>Attrition Due To (Category):</t>
  </si>
  <si>
    <t xml:space="preserve">2006-2007 </t>
  </si>
  <si>
    <t>2007-2008</t>
  </si>
  <si>
    <t>Numer-ator</t>
  </si>
  <si>
    <t>Denom-inator</t>
  </si>
  <si>
    <t>Retirement</t>
  </si>
  <si>
    <t>Resignation</t>
  </si>
  <si>
    <t>Dismissal/Non-renewal</t>
  </si>
  <si>
    <t>Leaves</t>
  </si>
  <si>
    <t>Total # of Schools</t>
  </si>
  <si>
    <t>Schools Making AYP</t>
  </si>
  <si>
    <t>Middle</t>
  </si>
  <si>
    <t>High</t>
  </si>
  <si>
    <t>Special Placement</t>
  </si>
  <si>
    <t>Year 1</t>
  </si>
  <si>
    <t>Year 2</t>
  </si>
  <si>
    <t>CA</t>
  </si>
  <si>
    <t>Restruct-uring  Planning</t>
  </si>
  <si>
    <t>Restruct-uring  Implemen-tation</t>
  </si>
  <si>
    <t>Middle Schools</t>
  </si>
  <si>
    <t>High Schools</t>
  </si>
  <si>
    <t>2005-2006 Level of Improvement</t>
  </si>
  <si>
    <t>Exiting in 2005</t>
  </si>
  <si>
    <t>2006-2007 Level of Improvement</t>
  </si>
  <si>
    <t>Exiting in 2006</t>
  </si>
  <si>
    <t>(based on 2005 AYP)</t>
  </si>
  <si>
    <t>(based on 2006  AYP)</t>
  </si>
  <si>
    <t>2007-2008 Level of Improvement</t>
  </si>
  <si>
    <t>Exiting in 2007</t>
  </si>
  <si>
    <t>2008-2009 Level of Improvement</t>
  </si>
  <si>
    <t>Exiting in 2008</t>
  </si>
  <si>
    <t>(based on 2007 AYP)</t>
  </si>
  <si>
    <t>(based on 2008 AYP)</t>
  </si>
  <si>
    <t>Subgroups by Level</t>
  </si>
  <si>
    <t>2002-2003</t>
  </si>
  <si>
    <t>All students</t>
  </si>
  <si>
    <t>Annual Measurable Objective (AMO):</t>
  </si>
  <si>
    <t>% Fully Ready</t>
  </si>
  <si>
    <t>% Approaching Readiness</t>
  </si>
  <si>
    <t xml:space="preserve">% Developing Readiness </t>
  </si>
  <si>
    <t xml:space="preserve">% Fully Ready </t>
  </si>
  <si>
    <r>
      <t xml:space="preserve">Number With a Suspension Rate that Exceeded </t>
    </r>
    <r>
      <rPr>
        <b/>
        <sz val="10"/>
        <color indexed="8"/>
        <rFont val="Calibri"/>
        <family val="2"/>
      </rPr>
      <t>18%</t>
    </r>
  </si>
  <si>
    <r>
      <t xml:space="preserve">Number With a Suspension Rate that Exceeded </t>
    </r>
    <r>
      <rPr>
        <b/>
        <sz val="10"/>
        <color indexed="8"/>
        <rFont val="Calibri"/>
        <family val="2"/>
      </rPr>
      <t>16%</t>
    </r>
  </si>
  <si>
    <r>
      <t xml:space="preserve">Number With a Suspension Rate that Exceeded </t>
    </r>
    <r>
      <rPr>
        <b/>
        <sz val="10"/>
        <color indexed="8"/>
        <rFont val="Calibri"/>
        <family val="2"/>
      </rPr>
      <t>14%</t>
    </r>
  </si>
  <si>
    <t>Table 5.2 Number and Percentage of Title I Schools Making Adequate Yearly Progress</t>
  </si>
  <si>
    <t>Table 5.3: Number of All Schools in Improvement</t>
  </si>
  <si>
    <t>Table 5.5: Attendance Rates</t>
  </si>
  <si>
    <t>Table 6.7: Percentage of Qualified Paraprofessionals Working in Title I Schools</t>
  </si>
  <si>
    <t>Table 7.1: Number of Persistently Dangerous Schools</t>
  </si>
  <si>
    <t>Table 7.2: Probationary Status Schools</t>
  </si>
  <si>
    <t>Table 7.3: Schools Meeting the 2½ Percent Criteria for the First Time</t>
  </si>
  <si>
    <t>Table 7.4: Elementary Schools with Suspension Rates Exceeding Identified Limits</t>
  </si>
  <si>
    <t>Table 7.5: Identified Schools That Have Not Implemented PBIS</t>
  </si>
  <si>
    <t xml:space="preserve">2007-2008 </t>
  </si>
  <si>
    <t>Asian</t>
  </si>
  <si>
    <r>
      <t xml:space="preserve">Table 8.1: Percentage of </t>
    </r>
    <r>
      <rPr>
        <b/>
        <u val="single"/>
        <sz val="11"/>
        <color indexed="8"/>
        <rFont val="Calibri"/>
        <family val="2"/>
      </rPr>
      <t>All</t>
    </r>
    <r>
      <rPr>
        <b/>
        <sz val="11"/>
        <color indexed="8"/>
        <rFont val="Calibri"/>
        <family val="2"/>
      </rPr>
      <t xml:space="preserve"> Kindergarten Students at Readiness Stages </t>
    </r>
  </si>
  <si>
    <t>Table 8.2: Percentage of Kindergarten Students with Previous Prekindergarten Experience</t>
  </si>
  <si>
    <r>
      <t xml:space="preserve">% of Core Academic Subject Classes Not Taught by </t>
    </r>
    <r>
      <rPr>
        <sz val="10"/>
        <color indexed="8"/>
        <rFont val="Calibri"/>
        <family val="2"/>
      </rPr>
      <t>Highly Qualified Teachers</t>
    </r>
  </si>
  <si>
    <t>Table 6.2: Percentage of Core Academic Subject Classes Taught by Highly Qualified Teachers in Title I Schools</t>
  </si>
  <si>
    <t>Table 6.4: Core Academic Subject Classes Taught By Highly Qualified Teachers (HQT) in High Poverty and Low Poverty Schools By Level</t>
  </si>
  <si>
    <t xml:space="preserve">Table 6.5: Core Academic Subject Classes Taught By Highly Qualified Teachers (HQT) in High and Low Poverty Schools By Level and Experience </t>
  </si>
  <si>
    <t>Table 6.6: Attrition Rates</t>
  </si>
  <si>
    <t>Reading</t>
  </si>
  <si>
    <t>Math</t>
  </si>
  <si>
    <t>Table 4.3: System AMAO III, 2007</t>
  </si>
  <si>
    <t>Table 5.4: Number of Title I Schools in Improvement</t>
  </si>
  <si>
    <t>Table 6.1: Percentage of Core Academic Subject Classes Taught by Highly Qualified Teachers</t>
  </si>
  <si>
    <t>___ Core Academic Subject area teachers</t>
  </si>
  <si>
    <t>Table 2.1: Maryland School Assessment - AYP Proficiency Data - Reading - Elementary</t>
  </si>
  <si>
    <t>Table 2.2: Maryland School Assessment - AYP Proficiency Data - Reading - Middle</t>
  </si>
  <si>
    <t>Table 2.3: Maryland School Assessment - AYP Proficiency Data - Reading - High (English II)</t>
  </si>
  <si>
    <t>* Indicate YES If the School System made AYP for LEP Students, or NO of the School System did not make AYP for LEP Students</t>
  </si>
  <si>
    <t>AYP Status for Limited English Proficienct (LEP) Students*</t>
  </si>
  <si>
    <t>Title I Schools Making AYP</t>
  </si>
  <si>
    <t>Total # of Title I Schools</t>
  </si>
  <si>
    <t>Table 5.1 Number and Percentage of All Schools Making Adequate Yearly Progress</t>
  </si>
  <si>
    <t>% of Core Academic Subject Classes in Title I Schools taught by HQT</t>
  </si>
  <si>
    <t xml:space="preserve">Core Academic Subject Classes in Title I Schools Taught by Highly Qualified Teachers </t>
  </si>
  <si>
    <t xml:space="preserve"> Use the data available as of September 1st following each of the school years to be reported.  Report data for the entire teaching staff or for teachers of Core Academic Subject areas if those data are available.   Indicate the population reflected in the data:  </t>
  </si>
  <si>
    <t>School year in which the suspension rate was exceeded</t>
  </si>
  <si>
    <t>Provide reason for noncompliance</t>
  </si>
  <si>
    <t>LL</t>
  </si>
  <si>
    <t>MT</t>
  </si>
  <si>
    <t>ST</t>
  </si>
  <si>
    <t>SS</t>
  </si>
  <si>
    <t>TA</t>
  </si>
  <si>
    <t>PD</t>
  </si>
  <si>
    <t>SP</t>
  </si>
  <si>
    <t>Composite</t>
  </si>
  <si>
    <t>Core Academic Subject Classes Taught by HQT</t>
  </si>
  <si>
    <t>High Poverty</t>
  </si>
  <si>
    <t>Low Poverty</t>
  </si>
  <si>
    <t>Total Classes</t>
  </si>
  <si>
    <t>Taught by HQT</t>
  </si>
  <si>
    <t>78.6%</t>
  </si>
  <si>
    <t>80.7%</t>
  </si>
  <si>
    <t>84.8%</t>
  </si>
  <si>
    <t>56.0%</t>
  </si>
  <si>
    <t>57.7%</t>
  </si>
  <si>
    <t>66.0%</t>
  </si>
  <si>
    <t>81.5%</t>
  </si>
  <si>
    <t>73.7%</t>
  </si>
  <si>
    <t>82.4%</t>
  </si>
  <si>
    <t>95.3%</t>
  </si>
  <si>
    <t>92.9%</t>
  </si>
  <si>
    <t>94.4%</t>
  </si>
  <si>
    <t>79.5%</t>
  </si>
  <si>
    <t>79.3%</t>
  </si>
  <si>
    <t>75.0%</t>
  </si>
  <si>
    <t>83.6%</t>
  </si>
  <si>
    <t>86.0%</t>
  </si>
  <si>
    <t>89.7%</t>
  </si>
  <si>
    <t>59.4%</t>
  </si>
  <si>
    <t>60.3%</t>
  </si>
  <si>
    <t>68.7%</t>
  </si>
  <si>
    <t>76.3%</t>
  </si>
  <si>
    <t>79.6%</t>
  </si>
  <si>
    <t>76.2%</t>
  </si>
  <si>
    <t>55.5%</t>
  </si>
  <si>
    <t>59.5%</t>
  </si>
  <si>
    <t>67.9%</t>
  </si>
  <si>
    <t>71.7%</t>
  </si>
  <si>
    <t>73.3%</t>
  </si>
  <si>
    <t>78.0%</t>
  </si>
  <si>
    <t>47.4%</t>
  </si>
  <si>
    <t>51.9%</t>
  </si>
  <si>
    <t>56.5%</t>
  </si>
  <si>
    <t>42.9%</t>
  </si>
  <si>
    <t>72.7%</t>
  </si>
  <si>
    <t>83.2%</t>
  </si>
  <si>
    <t>86.1%</t>
  </si>
  <si>
    <t>81.4%</t>
  </si>
  <si>
    <t>79.8%</t>
  </si>
  <si>
    <t>81.7%</t>
  </si>
  <si>
    <t>77.3%</t>
  </si>
  <si>
    <t>83.3%</t>
  </si>
  <si>
    <t>47.6%</t>
  </si>
  <si>
    <t>50.7%</t>
  </si>
  <si>
    <t>56.8%</t>
  </si>
  <si>
    <t>60.6%</t>
  </si>
  <si>
    <t>46.7%</t>
  </si>
  <si>
    <t>47.1%</t>
  </si>
  <si>
    <t>33.8%</t>
  </si>
  <si>
    <t>34.1%</t>
  </si>
  <si>
    <t>48.6%</t>
  </si>
  <si>
    <t>60.0%</t>
  </si>
  <si>
    <t>68.5%</t>
  </si>
  <si>
    <t>35.0%</t>
  </si>
  <si>
    <t>46.9%</t>
  </si>
  <si>
    <t>60.2%</t>
  </si>
  <si>
    <t>50.0%</t>
  </si>
  <si>
    <t>55.2%</t>
  </si>
  <si>
    <t>89.3%</t>
  </si>
  <si>
    <t>86.7%</t>
  </si>
  <si>
    <t>74.2%</t>
  </si>
  <si>
    <t>84.2%</t>
  </si>
  <si>
    <t>65.6%</t>
  </si>
  <si>
    <t>72.5%</t>
  </si>
  <si>
    <t>34.5%</t>
  </si>
  <si>
    <t>44.5%</t>
  </si>
  <si>
    <t>55.8%</t>
  </si>
  <si>
    <t>25.0%</t>
  </si>
  <si>
    <t>11.2%</t>
  </si>
  <si>
    <t>28.0%</t>
  </si>
  <si>
    <t>40.2%</t>
  </si>
  <si>
    <t>76.9%</t>
  </si>
  <si>
    <t>82.1%</t>
  </si>
  <si>
    <t>51.6%</t>
  </si>
  <si>
    <t>59.9%</t>
  </si>
  <si>
    <t>70.4%</t>
  </si>
  <si>
    <t>68.4%</t>
  </si>
  <si>
    <t>64.7%</t>
  </si>
  <si>
    <t>93.0%</t>
  </si>
  <si>
    <t>92.2%</t>
  </si>
  <si>
    <t>84.1%</t>
  </si>
  <si>
    <t>82.0%</t>
  </si>
  <si>
    <t>82.7%</t>
  </si>
  <si>
    <t>87.2%</t>
  </si>
  <si>
    <t>90.1%</t>
  </si>
  <si>
    <t>57.5%</t>
  </si>
  <si>
    <t>62.8%</t>
  </si>
  <si>
    <t>71.9%</t>
  </si>
  <si>
    <t>76.0%</t>
  </si>
  <si>
    <t>80.4%</t>
  </si>
  <si>
    <t>49.6%</t>
  </si>
  <si>
    <t>67.0%</t>
  </si>
  <si>
    <t>64.3%</t>
  </si>
  <si>
    <t>67.3%</t>
  </si>
  <si>
    <t>31.3%</t>
  </si>
  <si>
    <t>39.9%</t>
  </si>
  <si>
    <t>39.4%</t>
  </si>
  <si>
    <t>28.6%</t>
  </si>
  <si>
    <t>54.5%</t>
  </si>
  <si>
    <t>66.7%</t>
  </si>
  <si>
    <t>74.1%</t>
  </si>
  <si>
    <t>85.4%</t>
  </si>
  <si>
    <t>67.1%</t>
  </si>
  <si>
    <t>70.6%</t>
  </si>
  <si>
    <t>60.7%</t>
  </si>
  <si>
    <t>70.2%</t>
  </si>
  <si>
    <t>73.9%</t>
  </si>
  <si>
    <t>32.6%</t>
  </si>
  <si>
    <t>40.3%</t>
  </si>
  <si>
    <t>51.5%</t>
  </si>
  <si>
    <t>61.3%</t>
  </si>
  <si>
    <t>55.0%</t>
  </si>
  <si>
    <t>19.8%</t>
  </si>
  <si>
    <t>28.3%</t>
  </si>
  <si>
    <t>38.9%</t>
  </si>
  <si>
    <t>63.8%</t>
  </si>
  <si>
    <t>71.4%</t>
  </si>
  <si>
    <t>32.9%</t>
  </si>
  <si>
    <t>64.4%</t>
  </si>
  <si>
    <t>14.3%</t>
  </si>
  <si>
    <t>82.8%</t>
  </si>
  <si>
    <t>79.4%</t>
  </si>
  <si>
    <t>100.0%</t>
  </si>
  <si>
    <t>64.0%</t>
  </si>
  <si>
    <t>94.1%</t>
  </si>
  <si>
    <t>87.5%</t>
  </si>
  <si>
    <t>77.4%</t>
  </si>
  <si>
    <t>86.2%</t>
  </si>
  <si>
    <t>36.9%</t>
  </si>
  <si>
    <t>63.6%</t>
  </si>
  <si>
    <t>62.5%</t>
  </si>
  <si>
    <t>22.8%</t>
  </si>
  <si>
    <t>32.0%</t>
  </si>
  <si>
    <t>44.8%</t>
  </si>
  <si>
    <t>Yes</t>
  </si>
  <si>
    <t>N/A</t>
  </si>
  <si>
    <t>None</t>
  </si>
  <si>
    <t>Refusal to Obey School Policy</t>
  </si>
  <si>
    <t>Class Disruption</t>
  </si>
  <si>
    <t>Inciting/Participating</t>
  </si>
  <si>
    <t>Fighting</t>
  </si>
  <si>
    <t xml:space="preserve">_X__  Entire teaching staff or </t>
  </si>
  <si>
    <r>
      <t xml:space="preserve">Table 6.3: Number of Classes </t>
    </r>
    <r>
      <rPr>
        <b/>
        <u val="single"/>
        <sz val="11"/>
        <color indexed="8"/>
        <rFont val="Calibri"/>
        <family val="2"/>
      </rPr>
      <t>N</t>
    </r>
    <r>
      <rPr>
        <b/>
        <u val="single"/>
        <sz val="11"/>
        <color indexed="8"/>
        <rFont val="Calibri"/>
        <family val="2"/>
      </rPr>
      <t>ot</t>
    </r>
    <r>
      <rPr>
        <b/>
        <sz val="11"/>
        <color indexed="8"/>
        <rFont val="Calibri"/>
        <family val="2"/>
      </rPr>
      <t xml:space="preserve"> Taught by Highly Qualified (NHQ) Teachers by Reason</t>
    </r>
  </si>
  <si>
    <t>Class Cutting</t>
  </si>
  <si>
    <t>Sp. Placement Schools</t>
  </si>
  <si>
    <t>Elem. Schools</t>
  </si>
  <si>
    <t>Elem.Schools</t>
  </si>
  <si>
    <t>n/a</t>
  </si>
  <si>
    <t>School</t>
  </si>
  <si>
    <t>2008-2009</t>
  </si>
  <si>
    <t>Table 3.1:  HSA Test Participation and Status - English 2008</t>
  </si>
  <si>
    <t>Population: All 10th Grade Students</t>
  </si>
  <si>
    <t>Total Number Taken</t>
  </si>
  <si>
    <t>% Taken and Passed</t>
  </si>
  <si>
    <t>Number Taken and Passed</t>
  </si>
  <si>
    <t>% Taken and Not Passed</t>
  </si>
  <si>
    <t>Number Taken and Not Passed</t>
  </si>
  <si>
    <t>% Not Taken</t>
  </si>
  <si>
    <t>Number Not Taken</t>
  </si>
  <si>
    <t>White (non-Hispanic)</t>
  </si>
  <si>
    <t>Free and Reduced Meals (FARMS)</t>
  </si>
  <si>
    <t>Table 3.2:  HSA Test Participation and Status - English 2008</t>
  </si>
  <si>
    <t>Population: All 11th Grade Students</t>
  </si>
  <si>
    <t>Table 3.3:  HSA Test Participation and Status - Algebra/Data Analysis 2008</t>
  </si>
  <si>
    <t>Table 3.4:  HSA Test Participation and Status - Algebra/Data Analysis 2008</t>
  </si>
  <si>
    <t>Table 3.5:  HSA Test Participation and Status - Biology 2008</t>
  </si>
  <si>
    <t>Table 3.6:  HSA Test Participation and Status - Biology 2008</t>
  </si>
  <si>
    <t>Table 3.7:  HSA Test Participation and Status - Government 2008</t>
  </si>
  <si>
    <t>Table 3.8:  HSA Test Participation and Status -Government 2008</t>
  </si>
  <si>
    <t>Table 4.1 System AMAO I, 2008-2009</t>
  </si>
  <si>
    <r>
      <t xml:space="preserve">(% =  </t>
    </r>
    <r>
      <rPr>
        <u val="single"/>
        <sz val="11"/>
        <color indexed="8"/>
        <rFont val="Calibri"/>
        <family val="2"/>
      </rPr>
      <t>Number Who Met Target</t>
    </r>
    <r>
      <rPr>
        <sz val="11"/>
        <color indexed="8"/>
        <rFont val="Calibri"/>
        <family val="2"/>
      </rPr>
      <t>)</t>
    </r>
  </si>
  <si>
    <t xml:space="preserve">Total </t>
  </si>
  <si>
    <t xml:space="preserve">Table 4.2  System AMAO II, 2008-2009* </t>
  </si>
  <si>
    <t>Developing Needs</t>
  </si>
  <si>
    <t>Priority Needs</t>
  </si>
  <si>
    <t>2009-2010 Level of Improvement</t>
  </si>
  <si>
    <t>Exiting in 2009</t>
  </si>
  <si>
    <t>(based on 2009 AYP)</t>
  </si>
  <si>
    <t>Elementary Schools</t>
  </si>
  <si>
    <t>Special Placement Schools</t>
  </si>
  <si>
    <t>Core Academic Subject Classes</t>
  </si>
  <si>
    <t xml:space="preserve"> High Poverty*</t>
  </si>
  <si>
    <t>Level</t>
  </si>
  <si>
    <t>Classes Taught by Experienced HQT*</t>
  </si>
  <si>
    <t>Classes Taught by Inexperienced HQT</t>
  </si>
  <si>
    <t>2009-2010*</t>
  </si>
  <si>
    <t>*As of July 1, 2009</t>
  </si>
  <si>
    <t>9/30/2008 Enrollment</t>
  </si>
  <si>
    <r>
      <t xml:space="preserve">Number With a Suspension Rate that Exceeded </t>
    </r>
    <r>
      <rPr>
        <b/>
        <sz val="10"/>
        <color indexed="8"/>
        <rFont val="Calibri"/>
        <family val="2"/>
      </rPr>
      <t>12%</t>
    </r>
  </si>
  <si>
    <t>Table 7.6 Incidents of Bullying, Harassment, or Intimidation</t>
  </si>
  <si>
    <t>Number of Incidents</t>
  </si>
  <si>
    <r>
      <t xml:space="preserve">Table 7.8: Number of Students Suspended - </t>
    </r>
    <r>
      <rPr>
        <b/>
        <u val="single"/>
        <sz val="11"/>
        <color indexed="8"/>
        <rFont val="Calibri"/>
        <family val="2"/>
      </rPr>
      <t>In School</t>
    </r>
    <r>
      <rPr>
        <b/>
        <sz val="11"/>
        <color indexed="8"/>
        <rFont val="Calibri"/>
        <family val="2"/>
      </rPr>
      <t xml:space="preserve"> - by Race/Ethnicity and Gender (Unduplicated Count)</t>
    </r>
  </si>
  <si>
    <t>Enrollment</t>
  </si>
  <si>
    <r>
      <t xml:space="preserve">Table 7.9: Number of Students Suspended - </t>
    </r>
    <r>
      <rPr>
        <b/>
        <u val="single"/>
        <sz val="11"/>
        <color indexed="8"/>
        <rFont val="Calibri"/>
        <family val="2"/>
      </rPr>
      <t>Out of School</t>
    </r>
    <r>
      <rPr>
        <b/>
        <sz val="11"/>
        <color indexed="8"/>
        <rFont val="Calibri"/>
        <family val="2"/>
      </rPr>
      <t xml:space="preserve"> - by Race/Ethnicity and Gender (Unduplicated Count)</t>
    </r>
  </si>
  <si>
    <t>Table 8.3: September 30 Prekindergarten Enrollment</t>
  </si>
  <si>
    <t>School Name</t>
  </si>
  <si>
    <t>Half Day or Full Day</t>
  </si>
  <si>
    <t>Total Number of Students Enrolled as of 9-30-08</t>
  </si>
  <si>
    <t>Income Eligible Students</t>
  </si>
  <si>
    <t>Students Enrolled Under Other Criteria</t>
  </si>
  <si>
    <t>Table 2.4:Maryland School Assessment - AYP Proficiency Data - Math - Elementary</t>
  </si>
  <si>
    <t>Table 2.5: Maryland School Assessment - AYP Proficiency Data - Math - Middle</t>
  </si>
  <si>
    <t>Table 2.6: Maryland School Assessment - AYP Proficiency Data - Math - High (Algebra/Data Analysis)</t>
  </si>
  <si>
    <t>Table 2.7: Maryland School Assessment - Science - Elementary  (Grade 5)</t>
  </si>
  <si>
    <t>Table 2.8 Maryland School Assessment - Science - Middle (Grade 8)</t>
  </si>
  <si>
    <t>Table 2.9: Biology</t>
  </si>
  <si>
    <t>Table 7.7: Number of Suspensions/Expulsions for Sexual Harassment, Harassment, and Bullying</t>
  </si>
  <si>
    <t>Table 7.10: In-School and Out-of-School Suspensions by Most Common Offense Category</t>
  </si>
  <si>
    <t xml:space="preserve">Banneker </t>
  </si>
  <si>
    <t>Half</t>
  </si>
  <si>
    <t>Dynard</t>
  </si>
  <si>
    <t>George Washington Carver</t>
  </si>
  <si>
    <t>Green Holly</t>
  </si>
  <si>
    <t>Greenview Knolls</t>
  </si>
  <si>
    <t>Hollywood* (provides placement for students  from Town Creek)</t>
  </si>
  <si>
    <t>Leonardtown</t>
  </si>
  <si>
    <t>Lettie Marshall Dent**</t>
  </si>
  <si>
    <t>(provides placement for students  from Mechanicsville and White Marsh)</t>
  </si>
  <si>
    <t>Lexington Park</t>
  </si>
  <si>
    <t>Oakville</t>
  </si>
  <si>
    <t>Park Hall</t>
  </si>
  <si>
    <t>Piney Point</t>
  </si>
  <si>
    <t>Ridge**</t>
  </si>
  <si>
    <t>13 SITES</t>
  </si>
  <si>
    <t>*</t>
  </si>
  <si>
    <t>* Unavailable due to new race/ethnicity codes</t>
  </si>
  <si>
    <t>Table 5.6: Percentage of Students Graduating From High School</t>
  </si>
  <si>
    <t>All students (Counts toward AYP)</t>
  </si>
  <si>
    <t>Table 5.7: Percentage of Students Dropping Out of School</t>
  </si>
  <si>
    <t>State satisfactory standard:</t>
  </si>
  <si>
    <t>Table 3.9  2009 Graduates Who Met the High School Assessment (HSA) Graduation Requirement by Option</t>
  </si>
  <si>
    <t>Enrolled</t>
  </si>
  <si>
    <t>HSA Graduation Requirement Options</t>
  </si>
  <si>
    <t>Passing Scores on Four HSAs</t>
  </si>
  <si>
    <t>1602 Option</t>
  </si>
  <si>
    <t>Bridge Projects</t>
  </si>
  <si>
    <t>Waivers</t>
  </si>
  <si>
    <t>Met</t>
  </si>
  <si>
    <t>Not Met</t>
  </si>
  <si>
    <t xml:space="preserve"># </t>
  </si>
  <si>
    <t>Table 3.10  Bridge Projects Passed</t>
  </si>
  <si>
    <t>Algebra/Data Analysis</t>
  </si>
  <si>
    <t>Biology</t>
  </si>
  <si>
    <t>English</t>
  </si>
  <si>
    <t>Government</t>
  </si>
  <si>
    <t>Table 3.11 Rising Seniors Who Have Not Yet Met the Graduation Requirement</t>
  </si>
  <si>
    <t>Not Yet Met</t>
  </si>
  <si>
    <t>Needing to Pass 4</t>
  </si>
  <si>
    <t>Needing to Pass 3</t>
  </si>
  <si>
    <t>Needing to Pass 2</t>
  </si>
  <si>
    <t>Needing to Pass 1</t>
  </si>
  <si>
    <t>2009-2010</t>
  </si>
  <si>
    <t>1.1.A: Current Year Variance Table</t>
  </si>
  <si>
    <t>Local School System:  St. Mary's County Public Schools</t>
  </si>
  <si>
    <t>FY 2009</t>
  </si>
  <si>
    <t>FY 2010</t>
  </si>
  <si>
    <t xml:space="preserve">Original </t>
  </si>
  <si>
    <t>Approved</t>
  </si>
  <si>
    <t>($ in Thousands)</t>
  </si>
  <si>
    <t>Budget</t>
  </si>
  <si>
    <t>Change</t>
  </si>
  <si>
    <t>% Change</t>
  </si>
  <si>
    <t>Revenues:</t>
  </si>
  <si>
    <t>Local Appropriation</t>
  </si>
  <si>
    <t>Other Local Revenue</t>
  </si>
  <si>
    <t>State Revenue</t>
  </si>
  <si>
    <t>Federal Revenue</t>
  </si>
  <si>
    <t>ARRA Funds</t>
  </si>
  <si>
    <t>Other Federal Funds</t>
  </si>
  <si>
    <t>Other Resources/Transfers</t>
  </si>
  <si>
    <t>Total Revenue</t>
  </si>
  <si>
    <t>Change in Expenditures:</t>
  </si>
  <si>
    <t>Amount</t>
  </si>
  <si>
    <t>FTE</t>
  </si>
  <si>
    <t>Local Goal 1: Student Achievement</t>
  </si>
  <si>
    <t>NCLB:</t>
  </si>
  <si>
    <t>Item:</t>
  </si>
  <si>
    <t>STEM - Science, Technology, Engineering, &amp; Mathematics</t>
  </si>
  <si>
    <t>Teachers - Fairlead Academy, New FTE's</t>
  </si>
  <si>
    <t>Support for Fairlead Academy program</t>
  </si>
  <si>
    <t>Mathematics Initiative</t>
  </si>
  <si>
    <t>Coordinator of Parent Involvement</t>
  </si>
  <si>
    <t>Subtotal:</t>
  </si>
  <si>
    <t>Local Goal  2: LEP Proficiency</t>
  </si>
  <si>
    <t>Local Goal 3:  Highly Qualified Teachers</t>
  </si>
  <si>
    <t>Enhancement, recruitment, retention, and orientation of highly qualified teachers</t>
  </si>
  <si>
    <t>Local Goal 4:  Safe Learning Environment</t>
  </si>
  <si>
    <t>Enhancement of Safety and Security for schools</t>
  </si>
  <si>
    <t>Local Goal 5:  All Students Graduate from High School</t>
  </si>
  <si>
    <t>Coordinator of Transition</t>
  </si>
  <si>
    <t>Local goals and indicators</t>
  </si>
  <si>
    <r>
      <t>Mandatory/Cost of Doing Business</t>
    </r>
    <r>
      <rPr>
        <b/>
        <sz val="11"/>
        <color indexed="8"/>
        <rFont val="Calibri"/>
        <family val="2"/>
      </rPr>
      <t xml:space="preserve"> (Not captured elsewhere)*</t>
    </r>
  </si>
  <si>
    <t>Increases in contractual agreements - salaries</t>
  </si>
  <si>
    <t>Increases in contractual agreements - benefits (if itemized separately)</t>
  </si>
  <si>
    <t>Charter School</t>
  </si>
  <si>
    <t>Transportation</t>
  </si>
  <si>
    <t>Utilities</t>
  </si>
  <si>
    <t>Nonpublic Special Education Placements</t>
  </si>
  <si>
    <t>Costs associated with opening a new school or newly renovated school (please itemize)</t>
  </si>
  <si>
    <t xml:space="preserve">  New Positions: Evergreen Elementary School</t>
  </si>
  <si>
    <t xml:space="preserve">  Materials of Instruction, Other Costs, Health, Operation of Plant - Evergreen Elementary School</t>
  </si>
  <si>
    <t>Additional Positions for Enrollment Growth or Class Size reduction initiatives - may include in a specific local goal</t>
  </si>
  <si>
    <t>Other items deemed necessary by the local board of education</t>
  </si>
  <si>
    <t>Subtotal – Mandatory/Cost of Doing Business</t>
  </si>
  <si>
    <t xml:space="preserve">                                                                                                     </t>
  </si>
  <si>
    <r>
      <rPr>
        <b/>
        <u val="single"/>
        <sz val="11"/>
        <color indexed="8"/>
        <rFont val="Calibri"/>
        <family val="2"/>
      </rPr>
      <t>Other</t>
    </r>
    <r>
      <rPr>
        <b/>
        <sz val="11"/>
        <color indexed="8"/>
        <rFont val="Calibri"/>
        <family val="2"/>
      </rPr>
      <t xml:space="preserve"> </t>
    </r>
    <r>
      <rPr>
        <sz val="8"/>
        <color indexed="8"/>
        <rFont val="Calibri"/>
        <family val="2"/>
      </rPr>
      <t>(list items separately.  Total must not exceed 10% of Change in Total Revenue)*</t>
    </r>
  </si>
  <si>
    <t xml:space="preserve">   Aggregate change to funding and utilization of fund balance</t>
  </si>
  <si>
    <r>
      <rPr>
        <b/>
        <u val="single"/>
        <sz val="11"/>
        <color indexed="8"/>
        <rFont val="Calibri"/>
        <family val="2"/>
      </rPr>
      <t xml:space="preserve">Total </t>
    </r>
    <r>
      <rPr>
        <sz val="8"/>
        <color indexed="8"/>
        <rFont val="Calibri"/>
        <family val="2"/>
      </rPr>
      <t>(must equal the Change in Total Revenue)</t>
    </r>
  </si>
  <si>
    <t>*Add additional lines where necessary</t>
  </si>
  <si>
    <t>1.1.B: Prior Year Variance Table (Comparison of Prior Year Expenditures)</t>
  </si>
  <si>
    <t>FY 2009 Original Budget</t>
  </si>
  <si>
    <t>FY 2009 Final Budget</t>
  </si>
  <si>
    <t>Actual</t>
  </si>
  <si>
    <t>Variance</t>
  </si>
  <si>
    <t>Local Goal 1:</t>
  </si>
  <si>
    <t>Student Achievement</t>
  </si>
  <si>
    <t>Academic Dean - Fairlead Academy</t>
  </si>
  <si>
    <t>Teachers - Fairlead Academy, realignment of FTE's</t>
  </si>
  <si>
    <t>Guidance Counselor - Fairlead Academy, realignment of FTE's</t>
  </si>
  <si>
    <t>Mathematics and Science</t>
  </si>
  <si>
    <t xml:space="preserve">High School Assessment (H S A) </t>
  </si>
  <si>
    <t>After School Programs</t>
  </si>
  <si>
    <t>Local Goal  2:</t>
  </si>
  <si>
    <t>LEP Proficiency</t>
  </si>
  <si>
    <t>Local Goal 3:</t>
  </si>
  <si>
    <t>Highly Qualified Teachers</t>
  </si>
  <si>
    <t>Enhancement of recruitment, retention, and orientation of highly qualified teachers</t>
  </si>
  <si>
    <t>Local Goal 4:</t>
  </si>
  <si>
    <t>Safe Learning Environment</t>
  </si>
  <si>
    <t>Supervisor of Safety and Security, reclassification</t>
  </si>
  <si>
    <t>Local Goal 5:</t>
  </si>
  <si>
    <t>All Students will Graduate from High School</t>
  </si>
  <si>
    <r>
      <t>Mandatory/Cost of Doing Business</t>
    </r>
    <r>
      <rPr>
        <b/>
        <sz val="8"/>
        <color indexed="8"/>
        <rFont val="Calibri"/>
        <family val="2"/>
      </rPr>
      <t xml:space="preserve"> (Not captured elsewhere)*</t>
    </r>
  </si>
  <si>
    <t xml:space="preserve">     New Elementary School, Principal - partial year</t>
  </si>
  <si>
    <t xml:space="preserve">     New Elementary School, Secretary - partial year</t>
  </si>
  <si>
    <t xml:space="preserve">     New Elementary School, Professional Development</t>
  </si>
  <si>
    <r>
      <rPr>
        <b/>
        <u val="single"/>
        <sz val="11"/>
        <color indexed="8"/>
        <rFont val="Calibri"/>
        <family val="2"/>
      </rPr>
      <t xml:space="preserve">Other: </t>
    </r>
    <r>
      <rPr>
        <i/>
        <sz val="9"/>
        <color indexed="8"/>
        <rFont val="Calibri"/>
        <family val="2"/>
      </rPr>
      <t>reduction in restricted expenditures; realign</t>
    </r>
    <r>
      <rPr>
        <i/>
        <sz val="10"/>
        <color indexed="8"/>
        <rFont val="Calibri"/>
        <family val="2"/>
      </rPr>
      <t>ment of salaries for Master Plan goals</t>
    </r>
    <r>
      <rPr>
        <sz val="10"/>
        <color indexed="8"/>
        <rFont val="Calibri"/>
        <family val="2"/>
      </rPr>
      <t xml:space="preserve"> </t>
    </r>
  </si>
  <si>
    <t>1.1: ATTACHMENT 1 - TOTAL REVENUE STATEMENT (Current Expense Fund)</t>
  </si>
  <si>
    <t>Local School System: St. Mary's County Public Schools</t>
  </si>
  <si>
    <t>REVENUES</t>
  </si>
  <si>
    <t>Original Approved    FY 09 Budget</t>
  </si>
  <si>
    <t>Final FY 09 Actual Revenue</t>
  </si>
  <si>
    <t>Original Approved        FY 10 Budget</t>
  </si>
  <si>
    <t>Note: Do not include revenue for School Construction Fund, Debt Service Fund, or Food Service Fund.</t>
  </si>
  <si>
    <t>LOCAL APPROPRIATIONS</t>
  </si>
  <si>
    <t>1.1.01.00</t>
  </si>
  <si>
    <t>OTHER REVENUE*</t>
  </si>
  <si>
    <t>1.1.05.00</t>
  </si>
  <si>
    <t>STATE REVENUE</t>
  </si>
  <si>
    <t>Foundation</t>
  </si>
  <si>
    <t>1.1.20.01</t>
  </si>
  <si>
    <t>Economically Disadvantaged (Comp Ed &amp; EEEP)</t>
  </si>
  <si>
    <t>1.1.20.02</t>
  </si>
  <si>
    <t>Special Education**</t>
  </si>
  <si>
    <t>1.1.20.07</t>
  </si>
  <si>
    <t>LEP</t>
  </si>
  <si>
    <t>1.1.20.24</t>
  </si>
  <si>
    <t>1.1.20.39</t>
  </si>
  <si>
    <t>Guaranteed Tax Base</t>
  </si>
  <si>
    <t>1.1.20.25</t>
  </si>
  <si>
    <t>Governor's Teacher Salary Challenge</t>
  </si>
  <si>
    <t>1.1.20.56</t>
  </si>
  <si>
    <t>Other (specify)***  See below</t>
  </si>
  <si>
    <t>Environmental Education</t>
  </si>
  <si>
    <t>Supplemental Grant</t>
  </si>
  <si>
    <t>Quality Teacher Incentive</t>
  </si>
  <si>
    <t>NTBS Certification</t>
  </si>
  <si>
    <t>State Fiscal Stabilization Fund</t>
  </si>
  <si>
    <t>Rain Harvesting in the School Yard</t>
  </si>
  <si>
    <t>Chesapeake Bay Trust</t>
  </si>
  <si>
    <t>Adult Basic Education</t>
  </si>
  <si>
    <t>After School Opportunity</t>
  </si>
  <si>
    <t>Chess in Maryland Schools</t>
  </si>
  <si>
    <t>Fine Arts Initiative</t>
  </si>
  <si>
    <t>Judith P. Hoyer Child Care &amp; Educ Ctr</t>
  </si>
  <si>
    <t>Local Management Board-Care Mgmt</t>
  </si>
  <si>
    <t>MD Early Intervention- Infants &amp; Toddlers</t>
  </si>
  <si>
    <t>Maryland Model for School Readiness</t>
  </si>
  <si>
    <t>Middle Grades Tobacco Prevention</t>
  </si>
  <si>
    <t>Aging Schools</t>
  </si>
  <si>
    <t>Science, Technology, Engineering, Math (STEM)</t>
  </si>
  <si>
    <t>State School Improvement</t>
  </si>
  <si>
    <t>Title I - American Recovery &amp; Reinvestment Act</t>
  </si>
  <si>
    <t>IDEA - American Recovery &amp; Reinvestment Act</t>
  </si>
  <si>
    <t>DSS - Training and Support Activities</t>
  </si>
  <si>
    <t>TOTAL STATE REVENUE</t>
  </si>
  <si>
    <t>1.1.20.xx</t>
  </si>
  <si>
    <t>FEDERAL REVENUE</t>
  </si>
  <si>
    <t>Title I-A - Local System Grants</t>
  </si>
  <si>
    <t>Title I-A - School Improvement</t>
  </si>
  <si>
    <t>Title I-B1 - Reading First</t>
  </si>
  <si>
    <t>Title I-B3 - Even Start</t>
  </si>
  <si>
    <t>Title I-C - Migrant Education</t>
  </si>
  <si>
    <t>Title I-D - Neglected and Delinquent</t>
  </si>
  <si>
    <t>Title I-F - Comprehensive School Reform</t>
  </si>
  <si>
    <t>Title II-A - Teacher Quality</t>
  </si>
  <si>
    <t>Title II-D - Education Technology</t>
  </si>
  <si>
    <t>Title III-A - Language Acquisition</t>
  </si>
  <si>
    <t xml:space="preserve">Title IV-A - Safe &amp; Drug-Free Schools  </t>
  </si>
  <si>
    <t>Title IV-B - 21st Century Learning Centers</t>
  </si>
  <si>
    <t>Title V-A - Innovative Education</t>
  </si>
  <si>
    <t>Title VI-B2 - Rural &amp; Low-Income Schools Prog.</t>
  </si>
  <si>
    <t>Title VIII - Impact Aid</t>
  </si>
  <si>
    <t>Homeless Children and Youth</t>
  </si>
  <si>
    <t>IDEA - Special Education</t>
  </si>
  <si>
    <t>Perkins Career and Technology Education</t>
  </si>
  <si>
    <t>Other (specify)***   See below</t>
  </si>
  <si>
    <t>Adult Education</t>
  </si>
  <si>
    <t>Department of Defense</t>
  </si>
  <si>
    <t>JROTC</t>
  </si>
  <si>
    <t>Education for Life - Learn &amp; Serve America</t>
  </si>
  <si>
    <t>Future Leaders of the World</t>
  </si>
  <si>
    <t>21st Century - Bright Futures</t>
  </si>
  <si>
    <t>Special Education - Discretionary</t>
  </si>
  <si>
    <t>Special Education - Disproportionality</t>
  </si>
  <si>
    <t>Special Education - AYP</t>
  </si>
  <si>
    <t>Special Education - LRE Pre-School</t>
  </si>
  <si>
    <t>Special Education - H S A</t>
  </si>
  <si>
    <t>Special Education - M S A</t>
  </si>
  <si>
    <t>Special Education Transition/Exiting School</t>
  </si>
  <si>
    <t>Medical Assistance</t>
  </si>
  <si>
    <t>Primary Talent Development</t>
  </si>
  <si>
    <t>Sexual Harassment/Assault Prevention</t>
  </si>
  <si>
    <t>Wetland Restoration</t>
  </si>
  <si>
    <t>TOTAL FEDERAL REVENUE</t>
  </si>
  <si>
    <t>1.1.30.00</t>
  </si>
  <si>
    <t>OTHER RESOURCES/TRANSFERS****</t>
  </si>
  <si>
    <t>1.1.99.99</t>
  </si>
  <si>
    <t>TOTAL REVENUE</t>
  </si>
  <si>
    <t>PRIOR BALANCE AVAILABLE</t>
  </si>
  <si>
    <t>1.1.40.00</t>
  </si>
  <si>
    <t>TOTAL REVENUE, TRANSFERS AND FUND BALANCE</t>
  </si>
  <si>
    <t>*Tuition, payments and fees, earnings on investments, rentals, gifts and other non-state, non-federal revenue sources.</t>
  </si>
  <si>
    <t xml:space="preserve">**Should include state revenues from formula funding as well as non-public placement funding. </t>
  </si>
  <si>
    <t>***Add lines as needed for all other fund sources in the Current Expense Fund.</t>
  </si>
  <si>
    <t xml:space="preserve">****Nonrevenue and transfers. </t>
  </si>
  <si>
    <t>Rev. 5/2007</t>
  </si>
  <si>
    <t>1.2: ATTACHMENT 2 - TOTAL EXPENDITURE STATEMENT (Current Expense Fund)</t>
  </si>
  <si>
    <t>TOTAL SUMMARY BY CATEGORY</t>
  </si>
  <si>
    <t>Category</t>
  </si>
  <si>
    <t>Original Approved*                   FY 09 Budget</t>
  </si>
  <si>
    <t>Final FY 09 Actual Expenditures</t>
  </si>
  <si>
    <t xml:space="preserve">Original Approved FY 10 Budget </t>
  </si>
  <si>
    <t xml:space="preserve">FTE Staffing </t>
  </si>
  <si>
    <t>FY 10 Budget</t>
  </si>
  <si>
    <t>Administration</t>
  </si>
  <si>
    <t>Mid-level Administration</t>
  </si>
  <si>
    <t>Office of the Principal</t>
  </si>
  <si>
    <t>Administration &amp; Supervision</t>
  </si>
  <si>
    <t>Instructional Salaries</t>
  </si>
  <si>
    <t>Textbooks &amp; Instructional Supplies</t>
  </si>
  <si>
    <t>Other Instructional Costs</t>
  </si>
  <si>
    <t>Student Personnel Services</t>
  </si>
  <si>
    <t>Health Services</t>
  </si>
  <si>
    <t>Student Transportation</t>
  </si>
  <si>
    <t>Operation of Plant</t>
  </si>
  <si>
    <t>Maintenance of Plant</t>
  </si>
  <si>
    <t>Fixed Charges</t>
  </si>
  <si>
    <t>Food Service</t>
  </si>
  <si>
    <t>Community Services</t>
  </si>
  <si>
    <t>Capital Outlay</t>
  </si>
  <si>
    <t>Undistributed Restricted Funds</t>
  </si>
  <si>
    <t>TOTAL EXPENDITURES/FTE</t>
  </si>
  <si>
    <t>* Does not reflect budget amendments approved by local jurisdictions during the fiscal year.</t>
  </si>
  <si>
    <t>**Include fuderal funds and federally funded positions in Budget (Original and Prior Year Budget AND Original Approved Current Year Budget) and FTE columns.</t>
  </si>
  <si>
    <t>TOTAL FTE STAFF</t>
  </si>
  <si>
    <t>Other Staff</t>
  </si>
  <si>
    <t>Paraprofessionals</t>
  </si>
  <si>
    <t>Bus Drivers</t>
  </si>
  <si>
    <t>Secretaries and Clerks</t>
  </si>
  <si>
    <t>Other Professional Staff</t>
  </si>
  <si>
    <t>Nurse</t>
  </si>
  <si>
    <t>PPW/SSW</t>
  </si>
  <si>
    <t>Psychologist</t>
  </si>
  <si>
    <t>Librarian</t>
  </si>
  <si>
    <t>Guidance Counselor</t>
  </si>
  <si>
    <t>Therapists</t>
  </si>
  <si>
    <t>Teachers</t>
  </si>
  <si>
    <t>Vice Principal</t>
  </si>
  <si>
    <t>Principal</t>
  </si>
  <si>
    <t>Directors, Coord.,Superv.,Specialists</t>
  </si>
  <si>
    <t>Superintendent, Deputy,Assc, Asst</t>
  </si>
  <si>
    <t>FY 09 Budget</t>
  </si>
  <si>
    <t>POSITION TYPE</t>
  </si>
  <si>
    <t>1.3: ATTACHMENT 3 - TOTAL FULL-TIME EQUIVALENT STAFF STATEMENT</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</si>
</sst>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_(* \(#,##0\);_(* &quot;-&quot;??_);_(@_)"/>
    <numFmt numFmtId="169" formatCode="#,##0.00;\(#,##0.00\)"/>
    <numFmt numFmtId="170" formatCode="0.0"/>
    <numFmt numFmtId="171" formatCode="0.0%"/>
    <numFmt numFmtId="172" formatCode="[$-409]dddd\,\ mmmm\ dd\,\ yyyy"/>
    <numFmt numFmtId="173" formatCode="&quot;$&quot;#,##0\ ;\(&quot;$&quot;#,##0\)"/>
    <numFmt numFmtId="174" formatCode="&quot;$&quot;#,##0.00"/>
    <numFmt numFmtId="175" formatCode="#,##0.0_);\(#,##0.0\)"/>
    <numFmt numFmtId="176" formatCode="&quot;$&quot;#,##0"/>
    <numFmt numFmtId="177" formatCode="&quot;$&quot;#,##0.00;\(&quot;$&quot;#,##0.00\)"/>
    <numFmt numFmtId="178" formatCode="mm/dd/yy;@"/>
    <numFmt numFmtId="179" formatCode="mm/dd/yy"/>
    <numFmt numFmtId="180" formatCode="0.0000%"/>
    <numFmt numFmtId="181" formatCode="_(* #,##0.000_);_(* \(#,##0.000\);_(* &quot;-&quot;???_);_(@_)"/>
    <numFmt numFmtId="182" formatCode="&quot;$&quot;#,##0.0_);[Red]\(&quot;$&quot;#,##0.0\)"/>
  </numFmts>
  <fonts count="70">
    <font>
      <sz val="10"/>
      <color indexed="8"/>
      <name val="Arial"/>
      <family val="0"/>
    </font>
    <font>
      <sz val="11"/>
      <color indexed="8"/>
      <name val="Calibri"/>
      <family val="2"/>
    </font>
    <font>
      <sz val="10"/>
      <color indexed="8"/>
      <name val="Calibri"/>
      <family val="2"/>
    </font>
    <font>
      <b/>
      <sz val="8"/>
      <color indexed="8"/>
      <name val="Calibri"/>
      <family val="2"/>
    </font>
    <font>
      <b/>
      <u val="single"/>
      <sz val="11"/>
      <color indexed="8"/>
      <name val="Calibri"/>
      <family val="2"/>
    </font>
    <font>
      <b/>
      <sz val="11"/>
      <color indexed="8"/>
      <name val="Calibri"/>
      <family val="2"/>
    </font>
    <font>
      <b/>
      <sz val="10"/>
      <color indexed="8"/>
      <name val="Calibri"/>
      <family val="2"/>
    </font>
    <font>
      <sz val="11"/>
      <color indexed="8"/>
      <name val="Arial"/>
      <family val="2"/>
    </font>
    <font>
      <sz val="8"/>
      <color indexed="8"/>
      <name val="Arial"/>
      <family val="2"/>
    </font>
    <font>
      <sz val="11"/>
      <name val="Calibri"/>
      <family val="2"/>
    </font>
    <font>
      <sz val="9"/>
      <color indexed="8"/>
      <name val="Calibri"/>
      <family val="2"/>
    </font>
    <font>
      <b/>
      <sz val="9"/>
      <color indexed="8"/>
      <name val="Calibri"/>
      <family val="2"/>
    </font>
    <font>
      <sz val="8"/>
      <name val="Arial"/>
      <family val="2"/>
    </font>
    <font>
      <sz val="10"/>
      <name val="Arial"/>
      <family val="2"/>
    </font>
    <font>
      <b/>
      <sz val="12"/>
      <color indexed="8"/>
      <name val="Calibri"/>
      <family val="2"/>
    </font>
    <font>
      <sz val="12"/>
      <color indexed="8"/>
      <name val="Calibri"/>
      <family val="2"/>
    </font>
    <font>
      <sz val="12"/>
      <name val="Helv"/>
      <family val="0"/>
    </font>
    <font>
      <b/>
      <sz val="14"/>
      <name val="Helv"/>
      <family val="0"/>
    </font>
    <font>
      <sz val="24"/>
      <color indexed="13"/>
      <name val="Helv"/>
      <family val="0"/>
    </font>
    <font>
      <b/>
      <sz val="10"/>
      <color indexed="8"/>
      <name val="Arial"/>
      <family val="2"/>
    </font>
    <font>
      <b/>
      <sz val="11"/>
      <color indexed="8"/>
      <name val="Arial"/>
      <family val="2"/>
    </font>
    <font>
      <u val="single"/>
      <sz val="11"/>
      <color indexed="8"/>
      <name val="Calibri"/>
      <family val="2"/>
    </font>
    <font>
      <b/>
      <i/>
      <sz val="10"/>
      <color indexed="8"/>
      <name val="Calibri"/>
      <family val="2"/>
    </font>
    <font>
      <sz val="8"/>
      <color indexed="8"/>
      <name val="Calibri"/>
      <family val="2"/>
    </font>
    <font>
      <b/>
      <u val="single"/>
      <sz val="12"/>
      <color indexed="8"/>
      <name val="Calibri"/>
      <family val="2"/>
    </font>
    <font>
      <b/>
      <u val="single"/>
      <sz val="10"/>
      <color indexed="8"/>
      <name val="Calibri"/>
      <family val="2"/>
    </font>
    <font>
      <sz val="10"/>
      <name val="Calibri"/>
      <family val="2"/>
    </font>
    <font>
      <u val="single"/>
      <sz val="10"/>
      <color indexed="8"/>
      <name val="Calibri"/>
      <family val="2"/>
    </font>
    <font>
      <i/>
      <sz val="9"/>
      <color indexed="8"/>
      <name val="Calibri"/>
      <family val="2"/>
    </font>
    <font>
      <i/>
      <sz val="10"/>
      <color indexed="8"/>
      <name val="Calibri"/>
      <family val="2"/>
    </font>
    <font>
      <b/>
      <sz val="11"/>
      <name val="Calibri"/>
      <family val="2"/>
    </font>
    <font>
      <sz val="9"/>
      <name val="Calibri"/>
      <family val="2"/>
    </font>
    <font>
      <b/>
      <sz val="12"/>
      <name val="Calibri"/>
      <family val="2"/>
    </font>
    <font>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13"/>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22"/>
        <bgColor indexed="64"/>
      </patternFill>
    </fill>
    <fill>
      <patternFill patternType="solid">
        <fgColor indexed="15"/>
        <bgColor indexed="64"/>
      </patternFill>
    </fill>
    <fill>
      <patternFill patternType="solid">
        <fgColor indexed="23"/>
        <bgColor indexed="64"/>
      </patternFill>
    </fill>
    <fill>
      <patternFill patternType="solid">
        <fgColor indexed="40"/>
        <bgColor indexed="64"/>
      </patternFill>
    </fill>
    <fill>
      <patternFill patternType="solid">
        <fgColor indexed="44"/>
        <bgColor indexed="64"/>
      </patternFill>
    </fill>
    <fill>
      <patternFill patternType="solid">
        <fgColor indexed="65"/>
        <bgColor indexed="64"/>
      </patternFill>
    </fill>
    <fill>
      <patternFill patternType="darkDown">
        <fgColor indexed="23"/>
      </patternFill>
    </fill>
    <fill>
      <patternFill patternType="solid">
        <fgColor indexed="9"/>
        <bgColor indexed="64"/>
      </patternFill>
    </fill>
    <fill>
      <patternFill patternType="solid">
        <fgColor indexed="48"/>
        <bgColor indexed="64"/>
      </patternFill>
    </fill>
  </fills>
  <borders count="1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double">
        <color indexed="8"/>
      </top>
      <bottom style="thin">
        <color indexed="8"/>
      </bottom>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medium"/>
      <right style="thin"/>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style="medium"/>
      <right>
        <color indexed="63"/>
      </right>
      <top style="thin"/>
      <bottom>
        <color indexed="63"/>
      </bottom>
    </border>
    <border>
      <left style="thin"/>
      <right style="thin"/>
      <top>
        <color indexed="63"/>
      </top>
      <bottom style="medium"/>
    </border>
    <border>
      <left style="thin"/>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style="medium"/>
    </border>
    <border>
      <left style="medium"/>
      <right style="thin"/>
      <top>
        <color indexed="63"/>
      </top>
      <bottom style="medium"/>
    </border>
    <border>
      <left>
        <color indexed="63"/>
      </left>
      <right style="thin"/>
      <top style="thin"/>
      <bottom style="thin"/>
    </border>
    <border>
      <left>
        <color indexed="63"/>
      </left>
      <right style="medium"/>
      <top>
        <color indexed="63"/>
      </top>
      <bottom style="medium"/>
    </border>
    <border>
      <left>
        <color indexed="63"/>
      </left>
      <right style="medium"/>
      <top style="thin"/>
      <bottom style="thin"/>
    </border>
    <border>
      <left style="medium"/>
      <right style="thin"/>
      <top style="medium"/>
      <bottom style="thin"/>
    </border>
    <border>
      <left style="medium"/>
      <right style="medium"/>
      <top style="medium"/>
      <bottom style="medium"/>
    </border>
    <border>
      <left>
        <color indexed="63"/>
      </left>
      <right style="medium"/>
      <top>
        <color indexed="63"/>
      </top>
      <bottom>
        <color indexed="63"/>
      </bottom>
    </border>
    <border>
      <left>
        <color indexed="63"/>
      </left>
      <right style="thick"/>
      <top>
        <color indexed="63"/>
      </top>
      <bottom>
        <color indexed="63"/>
      </bottom>
    </border>
    <border>
      <left style="thick"/>
      <right style="medium"/>
      <top>
        <color indexed="63"/>
      </top>
      <bottom>
        <color indexed="63"/>
      </bottom>
    </border>
    <border>
      <left style="thick"/>
      <right style="medium"/>
      <top>
        <color indexed="63"/>
      </top>
      <bottom style="thick"/>
    </border>
    <border>
      <left>
        <color indexed="63"/>
      </left>
      <right style="thick"/>
      <top>
        <color indexed="63"/>
      </top>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double"/>
      <right/>
      <top style="medium"/>
      <bottom style="medium"/>
    </border>
    <border>
      <left style="medium"/>
      <right>
        <color indexed="63"/>
      </right>
      <top style="medium"/>
      <bottom style="thin"/>
    </border>
    <border>
      <left style="medium"/>
      <right style="thin"/>
      <top style="medium"/>
      <bottom style="medium"/>
    </border>
    <border>
      <left style="medium"/>
      <right style="thin"/>
      <top>
        <color indexed="63"/>
      </top>
      <bottom style="thin"/>
    </border>
    <border>
      <left style="medium"/>
      <right style="thin"/>
      <top style="thin"/>
      <bottom>
        <color indexed="63"/>
      </bottom>
    </border>
    <border>
      <left style="medium"/>
      <right style="medium"/>
      <top>
        <color indexed="63"/>
      </top>
      <bottom style="double"/>
    </border>
    <border>
      <left>
        <color indexed="63"/>
      </left>
      <right style="medium"/>
      <top>
        <color indexed="63"/>
      </top>
      <bottom style="double"/>
    </border>
    <border>
      <left style="medium"/>
      <right style="medium"/>
      <top>
        <color indexed="63"/>
      </top>
      <bottom>
        <color indexed="63"/>
      </bottom>
    </border>
    <border>
      <left style="thin"/>
      <right>
        <color indexed="63"/>
      </right>
      <top style="thin"/>
      <bottom style="thin"/>
    </border>
    <border>
      <left style="thin"/>
      <right>
        <color indexed="63"/>
      </right>
      <top style="thin"/>
      <bottom style="medium"/>
    </border>
    <border>
      <left style="medium"/>
      <right>
        <color indexed="63"/>
      </right>
      <top>
        <color indexed="63"/>
      </top>
      <bottom>
        <color indexed="63"/>
      </bottom>
    </border>
    <border>
      <left style="medium"/>
      <right style="medium"/>
      <top>
        <color indexed="63"/>
      </top>
      <bottom style="medium"/>
    </border>
    <border>
      <left>
        <color indexed="63"/>
      </left>
      <right style="medium">
        <color indexed="8"/>
      </right>
      <top>
        <color indexed="63"/>
      </top>
      <bottom style="medium">
        <color indexed="8"/>
      </bottom>
    </border>
    <border>
      <left>
        <color indexed="63"/>
      </left>
      <right style="double"/>
      <top>
        <color indexed="63"/>
      </top>
      <bottom style="medium">
        <color indexed="8"/>
      </bottom>
    </border>
    <border>
      <left style="medium">
        <color indexed="8"/>
      </left>
      <right style="medium">
        <color indexed="8"/>
      </right>
      <top>
        <color indexed="63"/>
      </top>
      <bottom style="medium">
        <color indexed="8"/>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double"/>
    </border>
    <border>
      <left>
        <color indexed="63"/>
      </left>
      <right style="medium"/>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medium"/>
    </border>
    <border>
      <left style="thin"/>
      <right style="thin"/>
      <top style="medium"/>
      <bottom style="medium"/>
    </border>
    <border>
      <left style="thin"/>
      <right style="medium"/>
      <top style="medium"/>
      <bottom style="medium"/>
    </border>
    <border>
      <left>
        <color indexed="63"/>
      </left>
      <right style="thin"/>
      <top style="medium"/>
      <bottom>
        <color indexed="63"/>
      </bottom>
    </border>
    <border>
      <left style="thin"/>
      <right>
        <color indexed="63"/>
      </right>
      <top style="medium"/>
      <bottom style="thin"/>
    </border>
    <border>
      <left style="thin"/>
      <right>
        <color indexed="63"/>
      </right>
      <top>
        <color indexed="63"/>
      </top>
      <bottom style="thin"/>
    </border>
    <border>
      <left style="thin"/>
      <right>
        <color indexed="63"/>
      </right>
      <top style="medium"/>
      <bottom style="mediu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color indexed="63"/>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double"/>
      <top style="medium">
        <color indexed="8"/>
      </top>
      <bottom>
        <color indexed="63"/>
      </bottom>
    </border>
    <border>
      <left style="medium">
        <color indexed="8"/>
      </left>
      <right style="double"/>
      <top>
        <color indexed="63"/>
      </top>
      <bottom>
        <color indexed="63"/>
      </bottom>
    </border>
    <border>
      <left style="medium">
        <color indexed="8"/>
      </left>
      <right style="double"/>
      <top>
        <color indexed="63"/>
      </top>
      <bottom style="medium">
        <color indexed="8"/>
      </bottom>
    </border>
    <border>
      <left style="double"/>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double"/>
      <top style="medium">
        <color indexed="8"/>
      </top>
      <bottom style="medium">
        <color indexed="8"/>
      </bottom>
    </border>
    <border>
      <left style="double"/>
      <right>
        <color indexed="63"/>
      </right>
      <top style="medium">
        <color indexed="8"/>
      </top>
      <bottom>
        <color indexed="63"/>
      </bottom>
    </border>
    <border>
      <left style="double"/>
      <right>
        <color indexed="63"/>
      </right>
      <top>
        <color indexed="63"/>
      </top>
      <bottom style="medium">
        <color indexed="8"/>
      </bottom>
    </border>
    <border>
      <left>
        <color indexed="63"/>
      </left>
      <right style="double"/>
      <top style="medium">
        <color indexed="8"/>
      </top>
      <bottom>
        <color indexed="63"/>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double"/>
      <right style="medium">
        <color indexed="8"/>
      </right>
      <top style="medium">
        <color indexed="8"/>
      </top>
      <bottom>
        <color indexed="63"/>
      </bottom>
    </border>
    <border>
      <left style="double"/>
      <right style="medium">
        <color indexed="8"/>
      </right>
      <top>
        <color indexed="63"/>
      </top>
      <bottom style="medium">
        <color indexed="8"/>
      </botto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style="medium"/>
      <top style="medium"/>
      <bottom>
        <color indexed="63"/>
      </bottom>
    </border>
    <border>
      <left style="medium"/>
      <right style="medium"/>
      <top style="medium"/>
      <bottom>
        <color indexed="63"/>
      </bottom>
    </border>
    <border>
      <left style="medium"/>
      <right style="medium"/>
      <top>
        <color indexed="63"/>
      </top>
      <bottom style="thick"/>
    </border>
    <border>
      <left style="medium"/>
      <right style="thick"/>
      <top style="medium"/>
      <bottom>
        <color indexed="63"/>
      </bottom>
    </border>
    <border>
      <left style="medium"/>
      <right style="thick"/>
      <top>
        <color indexed="63"/>
      </top>
      <bottom>
        <color indexed="63"/>
      </bottom>
    </border>
    <border>
      <left style="medium"/>
      <right style="thick"/>
      <top>
        <color indexed="63"/>
      </top>
      <bottom style="thick"/>
    </border>
    <border>
      <left style="thick"/>
      <right style="medium"/>
      <top>
        <color indexed="63"/>
      </top>
      <bottom style="medium"/>
    </border>
    <border>
      <left style="medium"/>
      <right style="thin"/>
      <top style="medium"/>
      <bottom>
        <color indexed="63"/>
      </bottom>
    </border>
    <border>
      <left>
        <color indexed="63"/>
      </left>
      <right style="thin"/>
      <top style="medium"/>
      <bottom style="thin"/>
    </border>
    <border>
      <left>
        <color indexed="63"/>
      </left>
      <right style="medium"/>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style="medium"/>
      <right style="medium"/>
      <top style="medium"/>
      <bottom style="thin"/>
    </border>
    <border>
      <left style="medium"/>
      <right style="medium"/>
      <top style="thin"/>
      <bottom style="medium"/>
    </border>
    <border>
      <left>
        <color indexed="63"/>
      </left>
      <right>
        <color indexed="63"/>
      </right>
      <top style="thin"/>
      <bottom style="mediu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16" fillId="0" borderId="0">
      <alignment/>
      <protection/>
    </xf>
    <xf numFmtId="0" fontId="16" fillId="0" borderId="3">
      <alignment/>
      <protection/>
    </xf>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4" applyNumberFormat="0" applyFill="0" applyAlignment="0" applyProtection="0"/>
    <xf numFmtId="0" fontId="60" fillId="0" borderId="5" applyNumberFormat="0" applyFill="0" applyAlignment="0" applyProtection="0"/>
    <xf numFmtId="0" fontId="61" fillId="0" borderId="6"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17" fillId="31" borderId="3">
      <alignment/>
      <protection/>
    </xf>
    <xf numFmtId="0" fontId="64" fillId="0" borderId="7" applyNumberFormat="0" applyFill="0" applyAlignment="0" applyProtection="0"/>
    <xf numFmtId="0" fontId="65" fillId="32" borderId="0" applyNumberFormat="0" applyBorder="0" applyAlignment="0" applyProtection="0"/>
    <xf numFmtId="0" fontId="5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3" fillId="0" borderId="0">
      <alignment/>
      <protection/>
    </xf>
    <xf numFmtId="0" fontId="1" fillId="33" borderId="8" applyNumberFormat="0" applyFont="0" applyAlignment="0" applyProtection="0"/>
    <xf numFmtId="0" fontId="66" fillId="27" borderId="9" applyNumberFormat="0" applyAlignment="0" applyProtection="0"/>
    <xf numFmtId="9" fontId="1" fillId="0" borderId="0" applyFont="0" applyFill="0" applyBorder="0" applyAlignment="0" applyProtection="0"/>
    <xf numFmtId="0" fontId="16" fillId="0" borderId="0">
      <alignment/>
      <protection/>
    </xf>
    <xf numFmtId="0" fontId="16" fillId="0" borderId="3">
      <alignment/>
      <protection/>
    </xf>
    <xf numFmtId="0" fontId="67" fillId="0" borderId="0" applyNumberFormat="0" applyFill="0" applyBorder="0" applyAlignment="0" applyProtection="0"/>
    <xf numFmtId="0" fontId="18" fillId="34" borderId="0">
      <alignment/>
      <protection/>
    </xf>
    <xf numFmtId="0" fontId="68" fillId="0" borderId="10" applyNumberFormat="0" applyFill="0" applyAlignment="0" applyProtection="0"/>
    <xf numFmtId="0" fontId="17" fillId="0" borderId="11">
      <alignment/>
      <protection/>
    </xf>
    <xf numFmtId="0" fontId="17" fillId="0" borderId="3">
      <alignment/>
      <protection/>
    </xf>
    <xf numFmtId="0" fontId="69" fillId="0" borderId="0" applyNumberFormat="0" applyFill="0" applyBorder="0" applyAlignment="0" applyProtection="0"/>
  </cellStyleXfs>
  <cellXfs count="1299">
    <xf numFmtId="0" fontId="0" fillId="0" borderId="0" xfId="0" applyAlignment="1">
      <alignment/>
    </xf>
    <xf numFmtId="0" fontId="1" fillId="0" borderId="0" xfId="62" applyFont="1">
      <alignment/>
      <protection/>
    </xf>
    <xf numFmtId="0" fontId="6" fillId="0" borderId="0" xfId="62" applyFont="1" applyFill="1" applyBorder="1" applyAlignment="1">
      <alignment wrapText="1"/>
      <protection/>
    </xf>
    <xf numFmtId="0" fontId="2" fillId="0" borderId="0" xfId="62" applyFont="1" applyFill="1" applyBorder="1" applyAlignment="1">
      <alignment vertical="top" wrapText="1"/>
      <protection/>
    </xf>
    <xf numFmtId="0" fontId="1" fillId="0" borderId="0" xfId="62" applyFont="1" applyFill="1" applyBorder="1" applyAlignment="1">
      <alignment vertical="top" wrapText="1"/>
      <protection/>
    </xf>
    <xf numFmtId="0" fontId="1" fillId="0" borderId="0" xfId="62" applyFont="1" applyFill="1" applyBorder="1">
      <alignment/>
      <protection/>
    </xf>
    <xf numFmtId="0" fontId="1" fillId="0" borderId="0" xfId="62" applyFont="1" applyFill="1">
      <alignment/>
      <protection/>
    </xf>
    <xf numFmtId="0" fontId="6" fillId="0" borderId="12" xfId="62" applyFont="1" applyBorder="1" applyAlignment="1">
      <alignment wrapText="1"/>
      <protection/>
    </xf>
    <xf numFmtId="0" fontId="6" fillId="0" borderId="13" xfId="62" applyFont="1" applyBorder="1" applyAlignment="1">
      <alignment wrapText="1"/>
      <protection/>
    </xf>
    <xf numFmtId="0" fontId="1" fillId="0" borderId="14" xfId="62" applyFont="1" applyBorder="1">
      <alignment/>
      <protection/>
    </xf>
    <xf numFmtId="0" fontId="0" fillId="0" borderId="0" xfId="0" applyFill="1" applyAlignment="1">
      <alignment/>
    </xf>
    <xf numFmtId="0" fontId="0" fillId="0" borderId="0" xfId="0" applyFont="1" applyAlignment="1">
      <alignment/>
    </xf>
    <xf numFmtId="0" fontId="0" fillId="0" borderId="15" xfId="0" applyFont="1" applyBorder="1" applyAlignment="1">
      <alignment horizontal="center" vertical="center"/>
    </xf>
    <xf numFmtId="0" fontId="6" fillId="0" borderId="16" xfId="62" applyFont="1" applyBorder="1" applyAlignment="1">
      <alignment horizontal="left" wrapText="1"/>
      <protection/>
    </xf>
    <xf numFmtId="0" fontId="2" fillId="0" borderId="17" xfId="62" applyFont="1" applyBorder="1" applyAlignment="1">
      <alignment horizontal="center" wrapText="1"/>
      <protection/>
    </xf>
    <xf numFmtId="0" fontId="2" fillId="0" borderId="18" xfId="62" applyFont="1" applyBorder="1" applyAlignment="1">
      <alignment horizontal="center" wrapText="1"/>
      <protection/>
    </xf>
    <xf numFmtId="0" fontId="2" fillId="0" borderId="19" xfId="62" applyFont="1" applyBorder="1" applyAlignment="1">
      <alignment horizontal="center" wrapText="1"/>
      <protection/>
    </xf>
    <xf numFmtId="0" fontId="2" fillId="0" borderId="20" xfId="62" applyFont="1" applyBorder="1" applyAlignment="1">
      <alignment horizontal="center" wrapText="1"/>
      <protection/>
    </xf>
    <xf numFmtId="0" fontId="0" fillId="0" borderId="0" xfId="0" applyBorder="1" applyAlignment="1">
      <alignment/>
    </xf>
    <xf numFmtId="0" fontId="9" fillId="0" borderId="0" xfId="0" applyFont="1" applyAlignment="1">
      <alignment horizontal="left" indent="4"/>
    </xf>
    <xf numFmtId="0" fontId="8" fillId="0" borderId="0" xfId="0" applyFont="1" applyFill="1" applyBorder="1" applyAlignment="1">
      <alignment horizontal="right"/>
    </xf>
    <xf numFmtId="0" fontId="2" fillId="0" borderId="0" xfId="0" applyFont="1" applyAlignment="1">
      <alignment/>
    </xf>
    <xf numFmtId="0" fontId="2" fillId="0" borderId="17" xfId="0" applyFont="1" applyFill="1" applyBorder="1" applyAlignment="1">
      <alignment horizontal="center" wrapText="1"/>
    </xf>
    <xf numFmtId="9" fontId="2" fillId="0" borderId="17" xfId="72" applyFont="1" applyFill="1" applyBorder="1" applyAlignment="1">
      <alignment horizontal="center" wrapText="1"/>
    </xf>
    <xf numFmtId="0" fontId="2" fillId="0" borderId="18" xfId="0" applyFont="1" applyFill="1" applyBorder="1" applyAlignment="1">
      <alignment horizontal="center" wrapText="1"/>
    </xf>
    <xf numFmtId="0" fontId="1" fillId="0" borderId="0" xfId="0" applyFont="1" applyAlignment="1">
      <alignment/>
    </xf>
    <xf numFmtId="0" fontId="2" fillId="0" borderId="0" xfId="0" applyFont="1" applyFill="1" applyBorder="1" applyAlignment="1">
      <alignment/>
    </xf>
    <xf numFmtId="0" fontId="2" fillId="0" borderId="0" xfId="0" applyFont="1" applyFill="1" applyBorder="1" applyAlignment="1">
      <alignment vertical="top" wrapText="1"/>
    </xf>
    <xf numFmtId="0" fontId="6" fillId="0" borderId="0" xfId="0" applyFont="1" applyFill="1" applyBorder="1" applyAlignment="1">
      <alignment horizontal="center" wrapText="1"/>
    </xf>
    <xf numFmtId="9" fontId="2" fillId="0" borderId="0" xfId="72" applyFont="1" applyFill="1" applyBorder="1" applyAlignment="1">
      <alignment horizontal="right" wrapText="1"/>
    </xf>
    <xf numFmtId="0" fontId="2" fillId="0" borderId="0" xfId="0" applyFont="1" applyFill="1" applyBorder="1" applyAlignment="1">
      <alignment horizontal="center" vertical="top" wrapText="1"/>
    </xf>
    <xf numFmtId="9" fontId="2" fillId="0" borderId="0" xfId="72" applyFont="1" applyFill="1" applyBorder="1" applyAlignment="1">
      <alignment/>
    </xf>
    <xf numFmtId="9" fontId="2" fillId="0" borderId="0" xfId="72" applyFont="1" applyAlignment="1">
      <alignment/>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0" applyFont="1" applyFill="1" applyBorder="1" applyAlignment="1">
      <alignment vertical="top" wrapText="1"/>
    </xf>
    <xf numFmtId="0" fontId="2" fillId="0" borderId="0" xfId="0" applyFont="1" applyBorder="1" applyAlignment="1">
      <alignment/>
    </xf>
    <xf numFmtId="0" fontId="1" fillId="0" borderId="0" xfId="64" applyFont="1">
      <alignment/>
      <protection/>
    </xf>
    <xf numFmtId="0" fontId="6" fillId="35" borderId="18" xfId="64" applyFont="1" applyFill="1" applyBorder="1" applyAlignment="1">
      <alignment horizontal="center" wrapText="1"/>
      <protection/>
    </xf>
    <xf numFmtId="0" fontId="1" fillId="0" borderId="0" xfId="64" applyFont="1" applyAlignment="1">
      <alignment horizontal="left"/>
      <protection/>
    </xf>
    <xf numFmtId="0" fontId="6" fillId="35" borderId="17" xfId="64" applyFont="1" applyFill="1" applyBorder="1" applyAlignment="1">
      <alignment horizontal="center" wrapText="1"/>
      <protection/>
    </xf>
    <xf numFmtId="0" fontId="6" fillId="0" borderId="21" xfId="64" applyFont="1" applyBorder="1" applyAlignment="1">
      <alignment horizontal="center" wrapText="1"/>
      <protection/>
    </xf>
    <xf numFmtId="0" fontId="6" fillId="0" borderId="22" xfId="64" applyFont="1" applyBorder="1" applyAlignment="1">
      <alignment horizontal="center" wrapText="1"/>
      <protection/>
    </xf>
    <xf numFmtId="0" fontId="2" fillId="0" borderId="17" xfId="64" applyFont="1" applyBorder="1" applyAlignment="1">
      <alignment vertical="top" wrapText="1"/>
      <protection/>
    </xf>
    <xf numFmtId="0" fontId="2" fillId="0" borderId="18" xfId="64" applyFont="1" applyBorder="1" applyAlignment="1">
      <alignment vertical="top" wrapText="1"/>
      <protection/>
    </xf>
    <xf numFmtId="0" fontId="2" fillId="0" borderId="14" xfId="64" applyFont="1" applyBorder="1" applyAlignment="1">
      <alignment vertical="top" wrapText="1"/>
      <protection/>
    </xf>
    <xf numFmtId="0" fontId="2" fillId="0" borderId="23" xfId="64" applyFont="1" applyBorder="1" applyAlignment="1">
      <alignment vertical="top" wrapText="1"/>
      <protection/>
    </xf>
    <xf numFmtId="0" fontId="6" fillId="36" borderId="21" xfId="64" applyFont="1" applyFill="1" applyBorder="1" applyAlignment="1">
      <alignment horizontal="center" vertical="top" wrapText="1"/>
      <protection/>
    </xf>
    <xf numFmtId="0" fontId="6" fillId="36" borderId="22" xfId="64" applyFont="1" applyFill="1" applyBorder="1" applyAlignment="1">
      <alignment horizontal="center" vertical="top" wrapText="1"/>
      <protection/>
    </xf>
    <xf numFmtId="0" fontId="2" fillId="0" borderId="17" xfId="64" applyFont="1" applyBorder="1" applyAlignment="1">
      <alignment horizontal="center" vertical="top" wrapText="1"/>
      <protection/>
    </xf>
    <xf numFmtId="0" fontId="2" fillId="0" borderId="18" xfId="64" applyFont="1" applyBorder="1" applyAlignment="1">
      <alignment horizontal="center" vertical="top" wrapText="1"/>
      <protection/>
    </xf>
    <xf numFmtId="0" fontId="1" fillId="0" borderId="0" xfId="64" applyFont="1" applyBorder="1">
      <alignment/>
      <protection/>
    </xf>
    <xf numFmtId="0" fontId="6" fillId="0" borderId="24" xfId="64" applyFont="1" applyBorder="1" applyAlignment="1">
      <alignment horizontal="center" vertical="center" wrapText="1"/>
      <protection/>
    </xf>
    <xf numFmtId="0" fontId="6" fillId="0" borderId="25" xfId="64" applyFont="1" applyBorder="1" applyAlignment="1">
      <alignment horizontal="center" vertical="center" wrapText="1"/>
      <protection/>
    </xf>
    <xf numFmtId="0" fontId="1" fillId="0" borderId="0" xfId="64" applyFont="1" applyAlignment="1">
      <alignment wrapText="1"/>
      <protection/>
    </xf>
    <xf numFmtId="0" fontId="1" fillId="0" borderId="0" xfId="64" applyFont="1" applyBorder="1" applyAlignment="1">
      <alignment wrapText="1"/>
      <protection/>
    </xf>
    <xf numFmtId="0" fontId="6" fillId="0" borderId="16" xfId="64" applyFont="1" applyBorder="1" applyAlignment="1">
      <alignment horizontal="center" vertical="top" wrapText="1"/>
      <protection/>
    </xf>
    <xf numFmtId="0" fontId="6" fillId="0" borderId="15" xfId="64" applyFont="1" applyBorder="1" applyAlignment="1">
      <alignment horizontal="center" vertical="top" wrapText="1"/>
      <protection/>
    </xf>
    <xf numFmtId="0" fontId="6" fillId="35" borderId="18" xfId="64" applyFont="1" applyFill="1" applyBorder="1" applyAlignment="1">
      <alignment horizontal="center" vertical="center" wrapText="1"/>
      <protection/>
    </xf>
    <xf numFmtId="0" fontId="6" fillId="35" borderId="0" xfId="64" applyFont="1" applyFill="1" applyBorder="1" applyAlignment="1">
      <alignment vertical="center" wrapText="1"/>
      <protection/>
    </xf>
    <xf numFmtId="0" fontId="6" fillId="35" borderId="16" xfId="64" applyFont="1" applyFill="1" applyBorder="1" applyAlignment="1">
      <alignment horizontal="left" vertical="top" wrapText="1"/>
      <protection/>
    </xf>
    <xf numFmtId="0" fontId="1" fillId="0" borderId="0" xfId="66" applyFont="1">
      <alignment/>
      <protection/>
    </xf>
    <xf numFmtId="0" fontId="1" fillId="0" borderId="16" xfId="66" applyFont="1" applyBorder="1" applyAlignment="1">
      <alignment horizontal="left" wrapText="1"/>
      <protection/>
    </xf>
    <xf numFmtId="0" fontId="3" fillId="0" borderId="17" xfId="66" applyFont="1" applyBorder="1" applyAlignment="1">
      <alignment horizontal="center" wrapText="1"/>
      <protection/>
    </xf>
    <xf numFmtId="0" fontId="10" fillId="0" borderId="17" xfId="66" applyFont="1" applyBorder="1" applyAlignment="1">
      <alignment textRotation="90"/>
      <protection/>
    </xf>
    <xf numFmtId="0" fontId="10" fillId="0" borderId="18" xfId="66" applyFont="1" applyBorder="1" applyAlignment="1">
      <alignment textRotation="90"/>
      <protection/>
    </xf>
    <xf numFmtId="0" fontId="10" fillId="0" borderId="0" xfId="66" applyFont="1">
      <alignment/>
      <protection/>
    </xf>
    <xf numFmtId="0" fontId="1" fillId="0" borderId="15" xfId="66" applyFont="1" applyBorder="1" applyAlignment="1">
      <alignment horizontal="left" wrapText="1"/>
      <protection/>
    </xf>
    <xf numFmtId="0" fontId="1" fillId="0" borderId="16" xfId="66" applyFont="1" applyBorder="1" applyAlignment="1">
      <alignment horizontal="center" vertical="top" wrapText="1"/>
      <protection/>
    </xf>
    <xf numFmtId="0" fontId="1" fillId="0" borderId="15" xfId="66" applyFont="1" applyBorder="1" applyAlignment="1">
      <alignment horizontal="center" wrapText="1"/>
      <protection/>
    </xf>
    <xf numFmtId="0" fontId="1" fillId="0" borderId="0" xfId="67" applyFont="1">
      <alignment/>
      <protection/>
    </xf>
    <xf numFmtId="0" fontId="2" fillId="0" borderId="0" xfId="67" applyFont="1" applyAlignment="1">
      <alignment wrapText="1"/>
      <protection/>
    </xf>
    <xf numFmtId="0" fontId="1" fillId="0" borderId="0" xfId="67" applyFont="1" applyBorder="1">
      <alignment/>
      <protection/>
    </xf>
    <xf numFmtId="0" fontId="6" fillId="0" borderId="0" xfId="67" applyFont="1" applyBorder="1" applyAlignment="1">
      <alignment vertical="top"/>
      <protection/>
    </xf>
    <xf numFmtId="0" fontId="1" fillId="0" borderId="0" xfId="67" applyFont="1" applyBorder="1" applyAlignment="1">
      <alignment/>
      <protection/>
    </xf>
    <xf numFmtId="0" fontId="2" fillId="0" borderId="0" xfId="67" applyFont="1" applyBorder="1" applyAlignment="1">
      <alignment vertical="top"/>
      <protection/>
    </xf>
    <xf numFmtId="0" fontId="6" fillId="0" borderId="0" xfId="67" applyFont="1" applyBorder="1" applyAlignment="1">
      <alignment/>
      <protection/>
    </xf>
    <xf numFmtId="0" fontId="2" fillId="0" borderId="0" xfId="67" applyFont="1" applyBorder="1" applyAlignment="1">
      <alignment vertical="top" wrapText="1"/>
      <protection/>
    </xf>
    <xf numFmtId="0" fontId="6" fillId="0" borderId="0" xfId="67" applyFont="1" applyBorder="1" applyAlignment="1">
      <alignment wrapText="1"/>
      <protection/>
    </xf>
    <xf numFmtId="0" fontId="1" fillId="0" borderId="0" xfId="67" applyFont="1" applyFill="1">
      <alignment/>
      <protection/>
    </xf>
    <xf numFmtId="0" fontId="6" fillId="0" borderId="16" xfId="67" applyFont="1" applyBorder="1" applyAlignment="1">
      <alignment vertical="top" wrapText="1"/>
      <protection/>
    </xf>
    <xf numFmtId="0" fontId="6" fillId="0" borderId="26" xfId="67" applyFont="1" applyBorder="1">
      <alignment/>
      <protection/>
    </xf>
    <xf numFmtId="0" fontId="5" fillId="0" borderId="0" xfId="67" applyFont="1" applyFill="1" applyBorder="1" applyAlignment="1">
      <alignment vertical="center" wrapText="1"/>
      <protection/>
    </xf>
    <xf numFmtId="0" fontId="6" fillId="0" borderId="0" xfId="67" applyFont="1" applyBorder="1" applyAlignment="1">
      <alignment vertical="top" wrapText="1"/>
      <protection/>
    </xf>
    <xf numFmtId="0" fontId="6" fillId="0" borderId="17" xfId="67" applyFont="1" applyBorder="1" applyAlignment="1">
      <alignment horizontal="center" vertical="top"/>
      <protection/>
    </xf>
    <xf numFmtId="0" fontId="6" fillId="0" borderId="18" xfId="67" applyFont="1" applyBorder="1" applyAlignment="1">
      <alignment horizontal="center" vertical="top"/>
      <protection/>
    </xf>
    <xf numFmtId="0" fontId="10" fillId="0" borderId="16" xfId="67" applyFont="1" applyBorder="1" applyAlignment="1">
      <alignment horizontal="left" indent="1"/>
      <protection/>
    </xf>
    <xf numFmtId="0" fontId="11" fillId="0" borderId="17" xfId="67" applyFont="1" applyBorder="1" applyAlignment="1">
      <alignment/>
      <protection/>
    </xf>
    <xf numFmtId="0" fontId="10" fillId="0" borderId="15" xfId="67" applyFont="1" applyBorder="1" applyAlignment="1">
      <alignment horizontal="left" indent="1"/>
      <protection/>
    </xf>
    <xf numFmtId="0" fontId="11" fillId="0" borderId="14" xfId="67" applyFont="1" applyBorder="1" applyAlignment="1">
      <alignment/>
      <protection/>
    </xf>
    <xf numFmtId="0" fontId="2" fillId="0" borderId="17" xfId="67" applyFont="1" applyBorder="1" applyAlignment="1">
      <alignment horizontal="center" vertical="center"/>
      <protection/>
    </xf>
    <xf numFmtId="0" fontId="5" fillId="0" borderId="17" xfId="67" applyFont="1" applyBorder="1" applyAlignment="1">
      <alignment horizontal="center" vertical="center" wrapText="1"/>
      <protection/>
    </xf>
    <xf numFmtId="0" fontId="5" fillId="0" borderId="18" xfId="67" applyFont="1" applyBorder="1" applyAlignment="1">
      <alignment horizontal="center" vertical="center" wrapText="1"/>
      <protection/>
    </xf>
    <xf numFmtId="0" fontId="5" fillId="0" borderId="17" xfId="67" applyFont="1" applyBorder="1" applyAlignment="1">
      <alignment horizontal="center" vertical="top" wrapText="1"/>
      <protection/>
    </xf>
    <xf numFmtId="0" fontId="1" fillId="0" borderId="16" xfId="67" applyFont="1" applyBorder="1">
      <alignment/>
      <protection/>
    </xf>
    <xf numFmtId="0" fontId="6" fillId="0" borderId="27" xfId="62" applyFont="1" applyBorder="1" applyAlignment="1">
      <alignment wrapText="1"/>
      <protection/>
    </xf>
    <xf numFmtId="0" fontId="6" fillId="0" borderId="12" xfId="67" applyFont="1" applyBorder="1" applyAlignment="1">
      <alignment wrapText="1"/>
      <protection/>
    </xf>
    <xf numFmtId="0" fontId="6" fillId="0" borderId="13" xfId="67" applyFont="1" applyBorder="1" applyAlignment="1">
      <alignment wrapText="1"/>
      <protection/>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6" fillId="0" borderId="16" xfId="62" applyFont="1" applyBorder="1" applyAlignment="1">
      <alignment horizontal="left"/>
      <protection/>
    </xf>
    <xf numFmtId="0" fontId="6" fillId="0" borderId="15" xfId="62" applyFont="1" applyBorder="1" applyAlignment="1">
      <alignment horizontal="left"/>
      <protection/>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0" borderId="17" xfId="0" applyNumberFormat="1" applyBorder="1" applyAlignment="1">
      <alignment horizontal="center" vertical="center"/>
    </xf>
    <xf numFmtId="170" fontId="0" fillId="0" borderId="17" xfId="0" applyNumberFormat="1" applyBorder="1" applyAlignment="1">
      <alignment horizontal="center" vertical="center"/>
    </xf>
    <xf numFmtId="0" fontId="0" fillId="0" borderId="14" xfId="62" applyFont="1" applyBorder="1" applyAlignment="1">
      <alignment horizontal="center" vertical="center"/>
      <protection/>
    </xf>
    <xf numFmtId="170" fontId="0" fillId="0" borderId="14" xfId="62" applyNumberFormat="1" applyFont="1" applyBorder="1" applyAlignment="1">
      <alignment horizontal="center" vertical="center"/>
      <protection/>
    </xf>
    <xf numFmtId="0" fontId="2" fillId="0" borderId="17" xfId="62" applyFont="1" applyBorder="1" applyAlignment="1">
      <alignment horizontal="center" vertical="center" wrapText="1"/>
      <protection/>
    </xf>
    <xf numFmtId="0" fontId="2" fillId="0" borderId="19" xfId="62" applyFont="1" applyBorder="1" applyAlignment="1">
      <alignment horizontal="center" vertical="center" wrapText="1"/>
      <protection/>
    </xf>
    <xf numFmtId="3" fontId="2" fillId="0" borderId="17" xfId="0" applyNumberFormat="1" applyFont="1" applyFill="1" applyBorder="1" applyAlignment="1">
      <alignment horizontal="center" vertical="center"/>
    </xf>
    <xf numFmtId="171" fontId="2" fillId="0" borderId="17" xfId="0" applyNumberFormat="1" applyFont="1" applyFill="1" applyBorder="1" applyAlignment="1">
      <alignment horizontal="center" vertical="center"/>
    </xf>
    <xf numFmtId="3" fontId="2" fillId="0" borderId="17" xfId="0" applyNumberFormat="1" applyFont="1" applyBorder="1" applyAlignment="1">
      <alignment horizontal="center" vertical="center" wrapText="1"/>
    </xf>
    <xf numFmtId="3" fontId="2" fillId="0" borderId="14" xfId="0" applyNumberFormat="1" applyFont="1" applyFill="1" applyBorder="1" applyAlignment="1">
      <alignment horizontal="center" vertical="center"/>
    </xf>
    <xf numFmtId="171" fontId="2" fillId="0" borderId="14" xfId="0" applyNumberFormat="1" applyFont="1" applyFill="1" applyBorder="1" applyAlignment="1">
      <alignment horizontal="center" vertical="center"/>
    </xf>
    <xf numFmtId="3" fontId="2" fillId="0" borderId="19" xfId="0" applyNumberFormat="1" applyFont="1" applyBorder="1" applyAlignment="1">
      <alignment horizontal="center" vertical="center" wrapText="1"/>
    </xf>
    <xf numFmtId="3" fontId="2" fillId="0" borderId="17" xfId="0" applyNumberFormat="1" applyFont="1" applyBorder="1" applyAlignment="1">
      <alignment horizontal="center" vertical="center"/>
    </xf>
    <xf numFmtId="171" fontId="2" fillId="0" borderId="17" xfId="0" applyNumberFormat="1" applyFont="1" applyBorder="1" applyAlignment="1">
      <alignment horizontal="center" vertical="center"/>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4"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28" xfId="62" applyFont="1" applyBorder="1" applyAlignment="1">
      <alignment horizontal="center" vertical="center" wrapText="1"/>
      <protection/>
    </xf>
    <xf numFmtId="0" fontId="0" fillId="0" borderId="29" xfId="62" applyFont="1" applyBorder="1" applyAlignment="1">
      <alignment horizontal="center" vertical="center" wrapText="1"/>
      <protection/>
    </xf>
    <xf numFmtId="0" fontId="0" fillId="0" borderId="30" xfId="62" applyFont="1" applyBorder="1" applyAlignment="1">
      <alignment horizontal="center" vertical="center" wrapText="1"/>
      <protection/>
    </xf>
    <xf numFmtId="0" fontId="0" fillId="0" borderId="31" xfId="62" applyFont="1" applyBorder="1" applyAlignment="1">
      <alignment horizontal="center" vertical="center" wrapText="1"/>
      <protection/>
    </xf>
    <xf numFmtId="0" fontId="0" fillId="0" borderId="32" xfId="62" applyFont="1" applyBorder="1" applyAlignment="1">
      <alignment horizontal="center" vertical="center" wrapText="1"/>
      <protection/>
    </xf>
    <xf numFmtId="0" fontId="0" fillId="0" borderId="33" xfId="62" applyFont="1" applyBorder="1" applyAlignment="1">
      <alignment horizontal="center" vertical="center" wrapText="1"/>
      <protection/>
    </xf>
    <xf numFmtId="0" fontId="0" fillId="0" borderId="17" xfId="62" applyFont="1" applyBorder="1" applyAlignment="1">
      <alignment horizontal="center" vertical="center" wrapText="1"/>
      <protection/>
    </xf>
    <xf numFmtId="0" fontId="0" fillId="0" borderId="18" xfId="62" applyFont="1" applyBorder="1" applyAlignment="1">
      <alignment horizontal="center" vertical="center" wrapText="1"/>
      <protection/>
    </xf>
    <xf numFmtId="0" fontId="0" fillId="35" borderId="17" xfId="62" applyFont="1" applyFill="1" applyBorder="1" applyAlignment="1">
      <alignment horizontal="center" vertical="center" wrapText="1"/>
      <protection/>
    </xf>
    <xf numFmtId="0" fontId="0" fillId="35" borderId="18" xfId="62" applyFont="1" applyFill="1" applyBorder="1" applyAlignment="1">
      <alignment horizontal="center" vertical="center" wrapText="1"/>
      <protection/>
    </xf>
    <xf numFmtId="0" fontId="0" fillId="0" borderId="28" xfId="62" applyFont="1" applyFill="1" applyBorder="1" applyAlignment="1">
      <alignment horizontal="center" vertical="center" wrapText="1"/>
      <protection/>
    </xf>
    <xf numFmtId="0" fontId="0" fillId="0" borderId="29" xfId="62" applyFont="1" applyFill="1" applyBorder="1" applyAlignment="1">
      <alignment horizontal="center" vertical="center" wrapText="1"/>
      <protection/>
    </xf>
    <xf numFmtId="0" fontId="0" fillId="35" borderId="15" xfId="62" applyFont="1" applyFill="1" applyBorder="1" applyAlignment="1">
      <alignment horizontal="center" vertical="center" wrapText="1"/>
      <protection/>
    </xf>
    <xf numFmtId="0" fontId="0" fillId="35" borderId="14" xfId="62" applyFont="1" applyFill="1" applyBorder="1" applyAlignment="1">
      <alignment horizontal="center" vertical="center" wrapText="1"/>
      <protection/>
    </xf>
    <xf numFmtId="0" fontId="0" fillId="35" borderId="23" xfId="62" applyFont="1" applyFill="1" applyBorder="1" applyAlignment="1">
      <alignment horizontal="center" vertical="center" wrapText="1"/>
      <protection/>
    </xf>
    <xf numFmtId="0" fontId="0" fillId="0" borderId="1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34" xfId="62" applyFont="1" applyFill="1" applyBorder="1" applyAlignment="1">
      <alignment horizontal="center" vertical="center" wrapText="1"/>
      <protection/>
    </xf>
    <xf numFmtId="0" fontId="0" fillId="0" borderId="35" xfId="0" applyFont="1" applyFill="1" applyBorder="1" applyAlignment="1">
      <alignment horizontal="center" vertical="center"/>
    </xf>
    <xf numFmtId="0" fontId="0" fillId="0" borderId="36" xfId="62" applyFont="1" applyBorder="1" applyAlignment="1">
      <alignment horizontal="center" vertical="center" wrapText="1"/>
      <protection/>
    </xf>
    <xf numFmtId="0" fontId="0" fillId="0" borderId="37" xfId="0" applyFont="1" applyFill="1" applyBorder="1" applyAlignment="1">
      <alignment horizontal="center" vertical="center"/>
    </xf>
    <xf numFmtId="0" fontId="0" fillId="0" borderId="16" xfId="62" applyFont="1" applyBorder="1" applyAlignment="1">
      <alignment horizontal="center" vertical="center" wrapText="1"/>
      <protection/>
    </xf>
    <xf numFmtId="0" fontId="0" fillId="0" borderId="15" xfId="62" applyFont="1" applyFill="1" applyBorder="1" applyAlignment="1">
      <alignment horizontal="center" vertical="center" wrapText="1"/>
      <protection/>
    </xf>
    <xf numFmtId="0" fontId="0" fillId="0" borderId="14" xfId="62" applyFont="1" applyFill="1" applyBorder="1" applyAlignment="1">
      <alignment horizontal="center" vertical="center" wrapText="1"/>
      <protection/>
    </xf>
    <xf numFmtId="0" fontId="0" fillId="0" borderId="14" xfId="62" applyFont="1" applyBorder="1" applyAlignment="1">
      <alignment horizontal="center" vertical="center" wrapText="1"/>
      <protection/>
    </xf>
    <xf numFmtId="0" fontId="0" fillId="0" borderId="23" xfId="62" applyFont="1" applyBorder="1" applyAlignment="1">
      <alignment horizontal="center" vertical="center" wrapText="1"/>
      <protection/>
    </xf>
    <xf numFmtId="9" fontId="6" fillId="35" borderId="24" xfId="64" applyNumberFormat="1" applyFont="1" applyFill="1" applyBorder="1" applyAlignment="1">
      <alignment horizontal="center" vertical="center" wrapText="1"/>
      <protection/>
    </xf>
    <xf numFmtId="9" fontId="6" fillId="35" borderId="25" xfId="64" applyNumberFormat="1" applyFont="1" applyFill="1" applyBorder="1" applyAlignment="1">
      <alignment horizontal="center" vertical="center" wrapText="1"/>
      <protection/>
    </xf>
    <xf numFmtId="0" fontId="6" fillId="35" borderId="19" xfId="64" applyFont="1" applyFill="1" applyBorder="1" applyAlignment="1">
      <alignment horizontal="center" vertical="center" wrapText="1"/>
      <protection/>
    </xf>
    <xf numFmtId="0" fontId="2" fillId="35" borderId="17" xfId="64" applyFont="1" applyFill="1" applyBorder="1" applyAlignment="1">
      <alignment horizontal="center" vertical="center" wrapText="1"/>
      <protection/>
    </xf>
    <xf numFmtId="0" fontId="2" fillId="35" borderId="19" xfId="64" applyFont="1" applyFill="1" applyBorder="1" applyAlignment="1">
      <alignment horizontal="center" vertical="center" wrapText="1"/>
      <protection/>
    </xf>
    <xf numFmtId="0" fontId="2" fillId="35" borderId="21" xfId="64" applyFont="1" applyFill="1" applyBorder="1" applyAlignment="1">
      <alignment horizontal="center" vertical="center" wrapText="1"/>
      <protection/>
    </xf>
    <xf numFmtId="0" fontId="2" fillId="35" borderId="14" xfId="64" applyFont="1" applyFill="1" applyBorder="1" applyAlignment="1">
      <alignment horizontal="center" vertical="center" wrapText="1"/>
      <protection/>
    </xf>
    <xf numFmtId="0" fontId="0" fillId="0" borderId="14" xfId="0" applyFont="1" applyFill="1" applyBorder="1" applyAlignment="1">
      <alignment horizontal="center" vertical="center"/>
    </xf>
    <xf numFmtId="0" fontId="2" fillId="0" borderId="14" xfId="64" applyFont="1" applyBorder="1" applyAlignment="1">
      <alignment horizontal="center" vertical="center" wrapText="1"/>
      <protection/>
    </xf>
    <xf numFmtId="0" fontId="2" fillId="0" borderId="23" xfId="64" applyFont="1" applyBorder="1" applyAlignment="1">
      <alignment horizontal="center" vertical="center" wrapText="1"/>
      <protection/>
    </xf>
    <xf numFmtId="0" fontId="2" fillId="36" borderId="17" xfId="64" applyFont="1" applyFill="1" applyBorder="1" applyAlignment="1">
      <alignment horizontal="center" vertical="center" wrapText="1"/>
      <protection/>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3" fontId="0" fillId="0" borderId="17" xfId="0" applyNumberFormat="1" applyFont="1" applyFill="1" applyBorder="1" applyAlignment="1">
      <alignment horizontal="center" vertical="center"/>
    </xf>
    <xf numFmtId="2" fontId="0" fillId="0" borderId="17" xfId="0" applyNumberFormat="1" applyFont="1" applyFill="1" applyBorder="1" applyAlignment="1">
      <alignment horizontal="center" vertical="center"/>
    </xf>
    <xf numFmtId="3" fontId="0" fillId="0" borderId="18" xfId="0" applyNumberFormat="1" applyFont="1" applyFill="1" applyBorder="1" applyAlignment="1">
      <alignment horizontal="center" vertical="center"/>
    </xf>
    <xf numFmtId="0" fontId="0" fillId="0" borderId="14" xfId="67" applyFont="1" applyBorder="1" applyAlignment="1">
      <alignment horizontal="center" vertical="center"/>
      <protection/>
    </xf>
    <xf numFmtId="2" fontId="0" fillId="0" borderId="14" xfId="67" applyNumberFormat="1" applyFont="1" applyBorder="1" applyAlignment="1">
      <alignment horizontal="center" vertical="center"/>
      <protection/>
    </xf>
    <xf numFmtId="3" fontId="0" fillId="0" borderId="23" xfId="67" applyNumberFormat="1" applyFont="1" applyBorder="1" applyAlignment="1">
      <alignment horizontal="center" vertical="center"/>
      <protection/>
    </xf>
    <xf numFmtId="0" fontId="6" fillId="0" borderId="17" xfId="67" applyFont="1" applyBorder="1" applyAlignment="1">
      <alignment horizontal="center" vertical="center"/>
      <protection/>
    </xf>
    <xf numFmtId="0" fontId="2" fillId="0" borderId="18" xfId="67" applyFont="1" applyBorder="1" applyAlignment="1">
      <alignment horizontal="center" vertical="center"/>
      <protection/>
    </xf>
    <xf numFmtId="3" fontId="0" fillId="0" borderId="17" xfId="0" applyNumberFormat="1"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23" xfId="0" applyFont="1" applyFill="1" applyBorder="1" applyAlignment="1">
      <alignment horizontal="center" vertical="center"/>
    </xf>
    <xf numFmtId="0" fontId="6" fillId="0" borderId="38" xfId="64" applyFont="1" applyBorder="1" applyAlignment="1">
      <alignment horizontal="center" vertical="center" wrapText="1"/>
      <protection/>
    </xf>
    <xf numFmtId="0" fontId="1" fillId="0" borderId="0" xfId="67" applyFont="1" applyAlignment="1">
      <alignment wrapText="1"/>
      <protection/>
    </xf>
    <xf numFmtId="0" fontId="1" fillId="36" borderId="14" xfId="62" applyFont="1" applyFill="1" applyBorder="1">
      <alignment/>
      <protection/>
    </xf>
    <xf numFmtId="0" fontId="1" fillId="36" borderId="23" xfId="62" applyFont="1" applyFill="1" applyBorder="1">
      <alignment/>
      <protection/>
    </xf>
    <xf numFmtId="171" fontId="2" fillId="0" borderId="18" xfId="0" applyNumberFormat="1" applyFont="1" applyFill="1" applyBorder="1" applyAlignment="1">
      <alignment horizontal="right" vertical="center" wrapText="1"/>
    </xf>
    <xf numFmtId="171" fontId="2" fillId="0" borderId="23" xfId="0" applyNumberFormat="1" applyFont="1" applyFill="1" applyBorder="1" applyAlignment="1">
      <alignment horizontal="right" vertical="center" wrapText="1"/>
    </xf>
    <xf numFmtId="170" fontId="2" fillId="0" borderId="17" xfId="0" applyNumberFormat="1" applyFont="1" applyFill="1" applyBorder="1" applyAlignment="1">
      <alignment horizontal="center" vertical="center" wrapText="1"/>
    </xf>
    <xf numFmtId="170" fontId="2" fillId="0" borderId="17" xfId="0" applyNumberFormat="1" applyFont="1" applyBorder="1" applyAlignment="1">
      <alignment horizontal="center" vertical="center"/>
    </xf>
    <xf numFmtId="170" fontId="2" fillId="0" borderId="14" xfId="0" applyNumberFormat="1" applyFont="1" applyFill="1" applyBorder="1" applyAlignment="1">
      <alignment horizontal="center" vertical="center" wrapText="1"/>
    </xf>
    <xf numFmtId="1" fontId="2" fillId="0" borderId="17" xfId="0" applyNumberFormat="1" applyFont="1" applyFill="1" applyBorder="1" applyAlignment="1">
      <alignment horizontal="center" vertical="center" wrapText="1"/>
    </xf>
    <xf numFmtId="3" fontId="2" fillId="0" borderId="17" xfId="0" applyNumberFormat="1" applyFont="1" applyFill="1" applyBorder="1" applyAlignment="1">
      <alignment horizontal="center" vertical="top" wrapText="1"/>
    </xf>
    <xf numFmtId="171" fontId="2" fillId="0" borderId="18" xfId="0" applyNumberFormat="1" applyFont="1" applyFill="1" applyBorder="1" applyAlignment="1">
      <alignment horizontal="right"/>
    </xf>
    <xf numFmtId="3" fontId="2" fillId="0" borderId="14" xfId="0" applyNumberFormat="1" applyFont="1" applyFill="1" applyBorder="1" applyAlignment="1">
      <alignment horizontal="center" vertical="top" wrapText="1"/>
    </xf>
    <xf numFmtId="171" fontId="2" fillId="0" borderId="23" xfId="0" applyNumberFormat="1" applyFont="1" applyFill="1" applyBorder="1" applyAlignment="1">
      <alignment horizontal="right"/>
    </xf>
    <xf numFmtId="0" fontId="2" fillId="0" borderId="17" xfId="0" applyFont="1" applyFill="1" applyBorder="1" applyAlignment="1">
      <alignment horizontal="center" vertical="top" wrapText="1"/>
    </xf>
    <xf numFmtId="0" fontId="2" fillId="0" borderId="14" xfId="0" applyFont="1" applyFill="1" applyBorder="1" applyAlignment="1">
      <alignment horizontal="center" vertical="top" wrapText="1"/>
    </xf>
    <xf numFmtId="10" fontId="2" fillId="0" borderId="18" xfId="0" applyNumberFormat="1" applyFont="1" applyFill="1" applyBorder="1" applyAlignment="1">
      <alignment horizontal="right" vertical="center" wrapText="1"/>
    </xf>
    <xf numFmtId="10" fontId="2" fillId="0" borderId="23" xfId="0" applyNumberFormat="1" applyFont="1" applyFill="1" applyBorder="1" applyAlignment="1">
      <alignment horizontal="right" vertical="center" wrapText="1"/>
    </xf>
    <xf numFmtId="0" fontId="2" fillId="0" borderId="16" xfId="0" applyFont="1" applyFill="1" applyBorder="1" applyAlignment="1">
      <alignment horizontal="center" wrapText="1"/>
    </xf>
    <xf numFmtId="171" fontId="2" fillId="0" borderId="18" xfId="0" applyNumberFormat="1" applyFont="1" applyFill="1" applyBorder="1" applyAlignment="1">
      <alignment horizontal="center" wrapText="1"/>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5" fillId="37" borderId="39" xfId="62" applyFont="1" applyFill="1" applyBorder="1" applyAlignment="1">
      <alignment horizontal="left" vertical="center" wrapText="1"/>
      <protection/>
    </xf>
    <xf numFmtId="9" fontId="6" fillId="35" borderId="25" xfId="62" applyNumberFormat="1" applyFont="1" applyFill="1" applyBorder="1" applyAlignment="1">
      <alignment horizontal="center" wrapText="1"/>
      <protection/>
    </xf>
    <xf numFmtId="0" fontId="6" fillId="35" borderId="18" xfId="62" applyFont="1" applyFill="1" applyBorder="1" applyAlignment="1">
      <alignment horizontal="center" wrapText="1"/>
      <protection/>
    </xf>
    <xf numFmtId="0" fontId="1" fillId="0" borderId="0" xfId="62" applyFont="1">
      <alignment/>
      <protection/>
    </xf>
    <xf numFmtId="0" fontId="20" fillId="0" borderId="0" xfId="0" applyFont="1" applyAlignment="1">
      <alignment wrapText="1"/>
    </xf>
    <xf numFmtId="0" fontId="19" fillId="0" borderId="21" xfId="0" applyFont="1" applyBorder="1" applyAlignment="1">
      <alignment horizontal="center" wrapText="1"/>
    </xf>
    <xf numFmtId="0" fontId="19" fillId="0" borderId="0" xfId="0" applyFont="1" applyAlignment="1">
      <alignment horizontal="center" wrapText="1"/>
    </xf>
    <xf numFmtId="0" fontId="0" fillId="0" borderId="17" xfId="0" applyBorder="1" applyAlignment="1">
      <alignment wrapText="1"/>
    </xf>
    <xf numFmtId="0" fontId="0" fillId="0" borderId="0" xfId="0" applyAlignment="1">
      <alignment wrapText="1"/>
    </xf>
    <xf numFmtId="0" fontId="0" fillId="0" borderId="17" xfId="0" applyFont="1" applyBorder="1" applyAlignment="1">
      <alignment wrapText="1"/>
    </xf>
    <xf numFmtId="0" fontId="1" fillId="0" borderId="40" xfId="0" applyFont="1" applyBorder="1" applyAlignment="1">
      <alignment horizontal="center" wrapText="1"/>
    </xf>
    <xf numFmtId="0" fontId="1" fillId="0" borderId="41" xfId="0" applyFont="1" applyBorder="1" applyAlignment="1">
      <alignment horizontal="center" wrapText="1"/>
    </xf>
    <xf numFmtId="0" fontId="1" fillId="0" borderId="42" xfId="0" applyFont="1" applyBorder="1" applyAlignment="1">
      <alignment horizontal="center" vertical="top" wrapText="1"/>
    </xf>
    <xf numFmtId="0" fontId="1" fillId="0" borderId="43" xfId="0" applyFont="1" applyBorder="1" applyAlignment="1">
      <alignment horizontal="center" vertical="top" wrapText="1"/>
    </xf>
    <xf numFmtId="0" fontId="15" fillId="0" borderId="41" xfId="0" applyFont="1" applyBorder="1" applyAlignment="1">
      <alignment horizontal="center" wrapText="1"/>
    </xf>
    <xf numFmtId="0" fontId="15" fillId="0" borderId="44" xfId="0" applyFont="1" applyBorder="1" applyAlignment="1">
      <alignment horizontal="center" wrapText="1"/>
    </xf>
    <xf numFmtId="0" fontId="15" fillId="0" borderId="42" xfId="0" applyFont="1" applyBorder="1" applyAlignment="1">
      <alignment horizontal="center" wrapText="1"/>
    </xf>
    <xf numFmtId="0" fontId="14" fillId="0" borderId="42" xfId="0" applyFont="1" applyBorder="1" applyAlignment="1">
      <alignment horizontal="center" wrapText="1"/>
    </xf>
    <xf numFmtId="0" fontId="15" fillId="0" borderId="43" xfId="0" applyFont="1" applyBorder="1" applyAlignment="1">
      <alignment horizontal="center" wrapText="1"/>
    </xf>
    <xf numFmtId="0" fontId="6" fillId="0" borderId="15" xfId="62" applyFont="1" applyBorder="1" applyAlignment="1">
      <alignment horizontal="left"/>
      <protection/>
    </xf>
    <xf numFmtId="0" fontId="1" fillId="0" borderId="14" xfId="62" applyFont="1" applyBorder="1">
      <alignment/>
      <protection/>
    </xf>
    <xf numFmtId="0" fontId="1" fillId="0" borderId="14" xfId="62" applyFont="1" applyFill="1" applyBorder="1">
      <alignment/>
      <protection/>
    </xf>
    <xf numFmtId="0" fontId="1" fillId="0" borderId="23" xfId="62" applyFont="1" applyFill="1" applyBorder="1">
      <alignment/>
      <protection/>
    </xf>
    <xf numFmtId="0" fontId="0" fillId="0" borderId="45" xfId="0" applyFont="1" applyFill="1" applyBorder="1" applyAlignment="1">
      <alignment horizontal="center" vertical="center"/>
    </xf>
    <xf numFmtId="0" fontId="0" fillId="0" borderId="46" xfId="62" applyFont="1" applyFill="1" applyBorder="1" applyAlignment="1">
      <alignment horizontal="center" vertical="center" wrapText="1"/>
      <protection/>
    </xf>
    <xf numFmtId="0" fontId="0" fillId="0" borderId="37" xfId="62" applyFont="1" applyBorder="1" applyAlignment="1">
      <alignment horizontal="center" vertical="center" wrapText="1"/>
      <protection/>
    </xf>
    <xf numFmtId="0" fontId="0" fillId="0" borderId="47" xfId="62" applyFont="1" applyBorder="1" applyAlignment="1">
      <alignment horizontal="center" vertical="center" wrapText="1"/>
      <protection/>
    </xf>
    <xf numFmtId="0" fontId="0" fillId="35" borderId="37" xfId="62" applyFont="1" applyFill="1" applyBorder="1" applyAlignment="1">
      <alignment horizontal="center" vertical="center" wrapText="1"/>
      <protection/>
    </xf>
    <xf numFmtId="0" fontId="0" fillId="35" borderId="47" xfId="62" applyFont="1" applyFill="1" applyBorder="1" applyAlignment="1">
      <alignment horizontal="center" vertical="center" wrapText="1"/>
      <protection/>
    </xf>
    <xf numFmtId="0" fontId="0" fillId="0" borderId="15" xfId="62" applyFont="1" applyBorder="1" applyAlignment="1">
      <alignment horizontal="center" vertical="center" wrapText="1"/>
      <protection/>
    </xf>
    <xf numFmtId="0" fontId="0" fillId="0" borderId="23" xfId="62" applyFont="1" applyFill="1" applyBorder="1" applyAlignment="1">
      <alignment horizontal="center" vertical="center" wrapText="1"/>
      <protection/>
    </xf>
    <xf numFmtId="0" fontId="0" fillId="35" borderId="16" xfId="62" applyFont="1" applyFill="1" applyBorder="1" applyAlignment="1">
      <alignment horizontal="center" vertical="center" wrapText="1"/>
      <protection/>
    </xf>
    <xf numFmtId="0" fontId="6" fillId="0" borderId="12" xfId="62" applyFont="1" applyBorder="1" applyAlignment="1">
      <alignment wrapText="1"/>
      <protection/>
    </xf>
    <xf numFmtId="0" fontId="6" fillId="0" borderId="13" xfId="62" applyFont="1" applyBorder="1" applyAlignment="1">
      <alignment wrapText="1"/>
      <protection/>
    </xf>
    <xf numFmtId="0" fontId="6" fillId="0" borderId="26" xfId="62" applyFont="1" applyBorder="1">
      <alignment/>
      <protection/>
    </xf>
    <xf numFmtId="0" fontId="5" fillId="35" borderId="48" xfId="0" applyFont="1" applyFill="1" applyBorder="1" applyAlignment="1">
      <alignment vertical="center" wrapText="1"/>
    </xf>
    <xf numFmtId="0" fontId="5" fillId="35" borderId="49" xfId="0" applyFont="1" applyFill="1" applyBorder="1" applyAlignment="1">
      <alignment horizontal="center" vertical="center" wrapText="1"/>
    </xf>
    <xf numFmtId="0" fontId="5" fillId="0" borderId="3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51" xfId="0" applyFont="1" applyBorder="1" applyAlignment="1">
      <alignment horizontal="center" vertical="center" wrapText="1"/>
    </xf>
    <xf numFmtId="0" fontId="6" fillId="0" borderId="52" xfId="62" applyFont="1" applyBorder="1" applyAlignment="1">
      <alignment vertical="top" wrapText="1"/>
      <protection/>
    </xf>
    <xf numFmtId="0" fontId="0" fillId="0" borderId="24" xfId="0" applyBorder="1" applyAlignment="1">
      <alignment vertical="center" wrapText="1"/>
    </xf>
    <xf numFmtId="0" fontId="0" fillId="0" borderId="25" xfId="0" applyBorder="1" applyAlignment="1">
      <alignment vertical="center" wrapText="1"/>
    </xf>
    <xf numFmtId="0" fontId="6" fillId="0" borderId="13" xfId="62" applyFont="1" applyBorder="1" applyAlignment="1">
      <alignment vertical="top" wrapText="1"/>
      <protection/>
    </xf>
    <xf numFmtId="0" fontId="0" fillId="0" borderId="14" xfId="0" applyBorder="1" applyAlignment="1">
      <alignment vertical="center" wrapText="1"/>
    </xf>
    <xf numFmtId="0" fontId="0" fillId="0" borderId="23" xfId="0" applyBorder="1" applyAlignment="1">
      <alignment vertical="center" wrapText="1"/>
    </xf>
    <xf numFmtId="0" fontId="6" fillId="0" borderId="53" xfId="62" applyFont="1" applyBorder="1" applyAlignment="1">
      <alignment horizontal="center" wrapText="1"/>
      <protection/>
    </xf>
    <xf numFmtId="0" fontId="6" fillId="36" borderId="22" xfId="62" applyFont="1" applyFill="1" applyBorder="1" applyAlignment="1">
      <alignment horizontal="center" vertical="top" wrapText="1"/>
      <protection/>
    </xf>
    <xf numFmtId="0" fontId="2" fillId="0" borderId="18" xfId="62" applyFont="1" applyBorder="1" applyAlignment="1">
      <alignment horizontal="center" vertical="top" wrapText="1"/>
      <protection/>
    </xf>
    <xf numFmtId="0" fontId="1" fillId="0" borderId="0" xfId="62" applyFont="1" applyBorder="1">
      <alignment/>
      <protection/>
    </xf>
    <xf numFmtId="0" fontId="0" fillId="0" borderId="0" xfId="68">
      <alignment/>
      <protection/>
    </xf>
    <xf numFmtId="0" fontId="6" fillId="35" borderId="54" xfId="62" applyFont="1" applyFill="1" applyBorder="1" applyAlignment="1">
      <alignment horizontal="left" vertical="center" wrapText="1"/>
      <protection/>
    </xf>
    <xf numFmtId="0" fontId="6" fillId="35" borderId="21" xfId="62" applyFont="1" applyFill="1" applyBorder="1" applyAlignment="1">
      <alignment horizontal="center" vertical="center" wrapText="1"/>
      <protection/>
    </xf>
    <xf numFmtId="0" fontId="1" fillId="0" borderId="16" xfId="62" applyFont="1" applyBorder="1">
      <alignment/>
      <protection/>
    </xf>
    <xf numFmtId="0" fontId="1" fillId="0" borderId="17" xfId="62" applyFont="1" applyBorder="1">
      <alignment/>
      <protection/>
    </xf>
    <xf numFmtId="0" fontId="6" fillId="35" borderId="17" xfId="62" applyFont="1" applyFill="1" applyBorder="1" applyAlignment="1">
      <alignment horizontal="center" vertical="center" wrapText="1"/>
      <protection/>
    </xf>
    <xf numFmtId="0" fontId="6" fillId="35" borderId="18" xfId="62" applyFont="1" applyFill="1" applyBorder="1" applyAlignment="1">
      <alignment horizontal="center" vertical="center" wrapText="1"/>
      <protection/>
    </xf>
    <xf numFmtId="0" fontId="6" fillId="35" borderId="16" xfId="62" applyFont="1" applyFill="1" applyBorder="1" applyAlignment="1">
      <alignment vertical="center"/>
      <protection/>
    </xf>
    <xf numFmtId="0" fontId="6" fillId="35" borderId="15" xfId="62" applyFont="1" applyFill="1" applyBorder="1" applyAlignment="1">
      <alignment/>
      <protection/>
    </xf>
    <xf numFmtId="0" fontId="6" fillId="35" borderId="16" xfId="62" applyFont="1" applyFill="1" applyBorder="1" applyAlignment="1">
      <alignment/>
      <protection/>
    </xf>
    <xf numFmtId="0" fontId="6" fillId="35" borderId="15" xfId="62" applyFont="1" applyFill="1" applyBorder="1" applyAlignment="1">
      <alignment vertical="center"/>
      <protection/>
    </xf>
    <xf numFmtId="0" fontId="6" fillId="35" borderId="15" xfId="62" applyFont="1" applyFill="1" applyBorder="1" applyAlignment="1">
      <alignment horizontal="left" vertical="center" wrapText="1"/>
      <protection/>
    </xf>
    <xf numFmtId="0" fontId="2" fillId="38" borderId="16" xfId="0" applyFont="1" applyFill="1" applyBorder="1" applyAlignment="1">
      <alignment/>
    </xf>
    <xf numFmtId="0" fontId="2" fillId="38" borderId="17" xfId="0" applyFont="1" applyFill="1" applyBorder="1" applyAlignment="1">
      <alignment/>
    </xf>
    <xf numFmtId="0" fontId="2" fillId="38" borderId="18" xfId="0" applyFont="1" applyFill="1" applyBorder="1" applyAlignment="1">
      <alignment/>
    </xf>
    <xf numFmtId="0" fontId="2" fillId="38" borderId="15" xfId="0" applyFont="1" applyFill="1" applyBorder="1" applyAlignment="1">
      <alignment/>
    </xf>
    <xf numFmtId="0" fontId="2" fillId="38" borderId="14" xfId="0" applyFont="1" applyFill="1" applyBorder="1" applyAlignment="1">
      <alignment/>
    </xf>
    <xf numFmtId="0" fontId="2" fillId="38" borderId="23" xfId="0" applyFont="1" applyFill="1" applyBorder="1" applyAlignment="1">
      <alignment/>
    </xf>
    <xf numFmtId="0" fontId="7" fillId="0" borderId="0" xfId="0" applyFont="1" applyAlignment="1">
      <alignment wrapText="1"/>
    </xf>
    <xf numFmtId="0" fontId="7" fillId="0" borderId="17" xfId="0" applyFont="1" applyBorder="1" applyAlignment="1">
      <alignment/>
    </xf>
    <xf numFmtId="0" fontId="20" fillId="0" borderId="17" xfId="0" applyFont="1" applyBorder="1" applyAlignment="1">
      <alignment horizontal="center"/>
    </xf>
    <xf numFmtId="0" fontId="7" fillId="0" borderId="0" xfId="0" applyFont="1" applyAlignment="1">
      <alignment/>
    </xf>
    <xf numFmtId="0" fontId="0" fillId="0" borderId="0" xfId="62" applyFont="1" applyAlignment="1">
      <alignment wrapText="1"/>
      <protection/>
    </xf>
    <xf numFmtId="0" fontId="19" fillId="0" borderId="55" xfId="62" applyFont="1" applyBorder="1" applyAlignment="1">
      <alignment horizontal="center" wrapText="1"/>
      <protection/>
    </xf>
    <xf numFmtId="0" fontId="19" fillId="0" borderId="19" xfId="62" applyFont="1" applyBorder="1" applyAlignment="1">
      <alignment horizontal="center" wrapText="1"/>
      <protection/>
    </xf>
    <xf numFmtId="0" fontId="19" fillId="0" borderId="20" xfId="62" applyFont="1" applyBorder="1" applyAlignment="1">
      <alignment horizontal="center" wrapText="1"/>
      <protection/>
    </xf>
    <xf numFmtId="0" fontId="19" fillId="0" borderId="0" xfId="62" applyFont="1" applyAlignment="1">
      <alignment horizontal="center" wrapText="1"/>
      <protection/>
    </xf>
    <xf numFmtId="0" fontId="0" fillId="0" borderId="17" xfId="0" applyFont="1" applyBorder="1" applyAlignment="1">
      <alignment vertical="top" wrapText="1"/>
    </xf>
    <xf numFmtId="0" fontId="0" fillId="0" borderId="17" xfId="0" applyFont="1" applyBorder="1" applyAlignment="1">
      <alignment horizontal="center" vertical="top" wrapText="1"/>
    </xf>
    <xf numFmtId="0" fontId="19" fillId="0" borderId="56" xfId="0" applyFont="1" applyBorder="1" applyAlignment="1">
      <alignment horizontal="center" vertical="top" wrapText="1"/>
    </xf>
    <xf numFmtId="0" fontId="19" fillId="0" borderId="57" xfId="0" applyFont="1" applyBorder="1" applyAlignment="1">
      <alignment horizontal="center" vertical="top" wrapText="1"/>
    </xf>
    <xf numFmtId="0" fontId="0" fillId="0" borderId="0" xfId="62" applyFont="1" applyBorder="1" applyAlignment="1">
      <alignment wrapText="1"/>
      <protection/>
    </xf>
    <xf numFmtId="0" fontId="0" fillId="0" borderId="17" xfId="0" applyNumberFormat="1" applyBorder="1" applyAlignment="1" quotePrefix="1">
      <alignment/>
    </xf>
    <xf numFmtId="0" fontId="19" fillId="36" borderId="58" xfId="0" applyFont="1" applyFill="1" applyBorder="1" applyAlignment="1">
      <alignment vertical="top" wrapText="1"/>
    </xf>
    <xf numFmtId="3" fontId="2" fillId="0" borderId="17" xfId="0" applyNumberFormat="1" applyFont="1" applyFill="1" applyBorder="1" applyAlignment="1">
      <alignment horizontal="centerContinuous" vertical="center" wrapText="1"/>
    </xf>
    <xf numFmtId="171" fontId="2" fillId="0" borderId="18" xfId="0" applyNumberFormat="1" applyFont="1" applyFill="1" applyBorder="1" applyAlignment="1">
      <alignment horizontal="centerContinuous" vertical="center"/>
    </xf>
    <xf numFmtId="171" fontId="2" fillId="0" borderId="18" xfId="0" applyNumberFormat="1" applyFont="1" applyFill="1" applyBorder="1" applyAlignment="1">
      <alignment horizontal="center" vertical="center"/>
    </xf>
    <xf numFmtId="0" fontId="2" fillId="0" borderId="17" xfId="0" applyFont="1" applyBorder="1" applyAlignment="1">
      <alignment horizontal="center" vertical="center"/>
    </xf>
    <xf numFmtId="10" fontId="2" fillId="0" borderId="18" xfId="0" applyNumberFormat="1" applyFont="1" applyFill="1" applyBorder="1" applyAlignment="1">
      <alignment horizontal="center" vertical="center" wrapText="1"/>
    </xf>
    <xf numFmtId="0" fontId="0" fillId="0" borderId="47" xfId="62" applyFont="1" applyFill="1" applyBorder="1" applyAlignment="1">
      <alignment horizontal="center" vertical="center" wrapText="1"/>
      <protection/>
    </xf>
    <xf numFmtId="0" fontId="0" fillId="0" borderId="17" xfId="62" applyFont="1" applyBorder="1" applyAlignment="1">
      <alignment horizontal="center" wrapText="1"/>
      <protection/>
    </xf>
    <xf numFmtId="0" fontId="7" fillId="36" borderId="14" xfId="62" applyFont="1" applyFill="1" applyBorder="1">
      <alignment/>
      <protection/>
    </xf>
    <xf numFmtId="0" fontId="0" fillId="35" borderId="37" xfId="64" applyFont="1" applyFill="1" applyBorder="1" applyAlignment="1">
      <alignment horizontal="center" vertical="center" wrapText="1"/>
      <protection/>
    </xf>
    <xf numFmtId="170" fontId="0" fillId="35" borderId="37" xfId="64" applyNumberFormat="1" applyFont="1" applyFill="1" applyBorder="1" applyAlignment="1">
      <alignment horizontal="center" vertical="center" wrapText="1"/>
      <protection/>
    </xf>
    <xf numFmtId="0" fontId="0" fillId="35" borderId="47" xfId="64" applyFont="1" applyFill="1" applyBorder="1" applyAlignment="1">
      <alignment horizontal="center" vertical="center" wrapText="1"/>
      <protection/>
    </xf>
    <xf numFmtId="0" fontId="0" fillId="0" borderId="18" xfId="64" applyFont="1" applyBorder="1" applyAlignment="1">
      <alignment horizontal="center" vertical="center"/>
      <protection/>
    </xf>
    <xf numFmtId="0" fontId="0" fillId="0" borderId="23" xfId="64" applyFont="1" applyBorder="1" applyAlignment="1">
      <alignment horizontal="center" vertical="center"/>
      <protection/>
    </xf>
    <xf numFmtId="0" fontId="7" fillId="0" borderId="28" xfId="64" applyFont="1" applyBorder="1" applyAlignment="1">
      <alignment horizontal="center" vertical="center"/>
      <protection/>
    </xf>
    <xf numFmtId="0" fontId="0" fillId="0" borderId="19" xfId="0" applyFont="1" applyBorder="1" applyAlignment="1">
      <alignment vertical="top" wrapText="1"/>
    </xf>
    <xf numFmtId="0" fontId="0" fillId="0" borderId="21" xfId="0" applyFont="1" applyBorder="1" applyAlignment="1">
      <alignment vertical="top" wrapText="1"/>
    </xf>
    <xf numFmtId="0" fontId="2" fillId="0" borderId="59" xfId="0" applyFont="1" applyBorder="1" applyAlignment="1">
      <alignment/>
    </xf>
    <xf numFmtId="0" fontId="2" fillId="0" borderId="59" xfId="0" applyFont="1" applyFill="1" applyBorder="1" applyAlignment="1">
      <alignment horizontal="center" wrapText="1"/>
    </xf>
    <xf numFmtId="171" fontId="2" fillId="0" borderId="59" xfId="0" applyNumberFormat="1" applyFont="1" applyFill="1" applyBorder="1" applyAlignment="1">
      <alignment horizontal="center" vertical="center"/>
    </xf>
    <xf numFmtId="171" fontId="2" fillId="0" borderId="59" xfId="0" applyNumberFormat="1" applyFont="1" applyFill="1" applyBorder="1" applyAlignment="1">
      <alignment horizontal="right"/>
    </xf>
    <xf numFmtId="171" fontId="2" fillId="0" borderId="60" xfId="0" applyNumberFormat="1" applyFont="1" applyFill="1" applyBorder="1" applyAlignment="1">
      <alignment horizontal="right"/>
    </xf>
    <xf numFmtId="0" fontId="2" fillId="0" borderId="61" xfId="0" applyFont="1" applyBorder="1" applyAlignment="1">
      <alignment/>
    </xf>
    <xf numFmtId="0" fontId="0" fillId="0" borderId="62" xfId="0" applyFont="1" applyBorder="1" applyAlignment="1">
      <alignment horizontal="center" vertical="center"/>
    </xf>
    <xf numFmtId="0" fontId="0" fillId="0" borderId="36" xfId="0" applyFont="1" applyBorder="1" applyAlignment="1">
      <alignment horizontal="center" vertical="center"/>
    </xf>
    <xf numFmtId="0" fontId="0" fillId="0" borderId="46" xfId="0" applyFont="1" applyBorder="1" applyAlignment="1">
      <alignment horizontal="center" vertical="center"/>
    </xf>
    <xf numFmtId="3" fontId="0" fillId="0" borderId="36" xfId="0" applyNumberFormat="1" applyFont="1" applyBorder="1" applyAlignment="1">
      <alignment horizontal="center" vertical="center"/>
    </xf>
    <xf numFmtId="0" fontId="0" fillId="0" borderId="38" xfId="62" applyFont="1" applyBorder="1" applyAlignment="1">
      <alignment vertical="top" wrapText="1"/>
      <protection/>
    </xf>
    <xf numFmtId="0" fontId="0" fillId="0" borderId="15" xfId="62" applyFont="1" applyBorder="1" applyAlignment="1">
      <alignment vertical="top" wrapText="1"/>
      <protection/>
    </xf>
    <xf numFmtId="0" fontId="0" fillId="0" borderId="17" xfId="0" applyFont="1" applyBorder="1" applyAlignment="1">
      <alignment horizontal="center" vertical="center"/>
    </xf>
    <xf numFmtId="0" fontId="2" fillId="35" borderId="23" xfId="62" applyFont="1" applyFill="1" applyBorder="1" applyAlignment="1">
      <alignment horizontal="center" vertical="top" wrapText="1"/>
      <protection/>
    </xf>
    <xf numFmtId="0" fontId="2" fillId="35" borderId="14" xfId="62" applyFont="1" applyFill="1" applyBorder="1" applyAlignment="1">
      <alignment horizontal="center" vertical="top" wrapText="1"/>
      <protection/>
    </xf>
    <xf numFmtId="0" fontId="0" fillId="0" borderId="0" xfId="0" applyAlignment="1">
      <alignment horizontal="center" vertical="center"/>
    </xf>
    <xf numFmtId="0" fontId="7" fillId="39" borderId="17" xfId="0" applyFont="1" applyFill="1" applyBorder="1" applyAlignment="1">
      <alignment wrapText="1"/>
    </xf>
    <xf numFmtId="0" fontId="0" fillId="0" borderId="17" xfId="0" applyBorder="1" applyAlignment="1">
      <alignment horizontal="center"/>
    </xf>
    <xf numFmtId="0" fontId="13" fillId="0" borderId="17" xfId="68" applyFont="1" applyBorder="1" applyAlignment="1">
      <alignment horizontal="center"/>
      <protection/>
    </xf>
    <xf numFmtId="0" fontId="13" fillId="0" borderId="17" xfId="69" applyBorder="1" applyAlignment="1">
      <alignment horizontal="center"/>
      <protection/>
    </xf>
    <xf numFmtId="0" fontId="2" fillId="0" borderId="23" xfId="62" applyFont="1" applyBorder="1" applyAlignment="1">
      <alignment horizontal="center" vertical="center" wrapText="1"/>
      <protection/>
    </xf>
    <xf numFmtId="0" fontId="7" fillId="0" borderId="23" xfId="64" applyFont="1" applyBorder="1" applyAlignment="1">
      <alignment horizontal="center" vertical="center"/>
      <protection/>
    </xf>
    <xf numFmtId="0" fontId="0" fillId="35" borderId="14" xfId="62" applyFont="1" applyFill="1" applyBorder="1" applyAlignment="1">
      <alignment/>
      <protection/>
    </xf>
    <xf numFmtId="0" fontId="0" fillId="0" borderId="14" xfId="62" applyFont="1" applyBorder="1" applyAlignment="1">
      <alignment/>
      <protection/>
    </xf>
    <xf numFmtId="0" fontId="0" fillId="0" borderId="23" xfId="62" applyFont="1" applyBorder="1" applyAlignment="1">
      <alignment/>
      <protection/>
    </xf>
    <xf numFmtId="0" fontId="0" fillId="0" borderId="14" xfId="44" applyNumberFormat="1" applyFont="1" applyFill="1" applyBorder="1" applyAlignment="1">
      <alignment/>
    </xf>
    <xf numFmtId="168" fontId="0" fillId="0" borderId="14" xfId="44" applyNumberFormat="1" applyFont="1" applyFill="1" applyBorder="1" applyAlignment="1">
      <alignment/>
    </xf>
    <xf numFmtId="0" fontId="0" fillId="0" borderId="18" xfId="0" applyNumberFormat="1" applyBorder="1" applyAlignment="1" quotePrefix="1">
      <alignment/>
    </xf>
    <xf numFmtId="0" fontId="0" fillId="0" borderId="0" xfId="68" applyAlignment="1">
      <alignment wrapText="1"/>
      <protection/>
    </xf>
    <xf numFmtId="0" fontId="0" fillId="0" borderId="0" xfId="68" applyFont="1">
      <alignment/>
      <protection/>
    </xf>
    <xf numFmtId="170" fontId="0" fillId="0" borderId="14" xfId="44" applyNumberFormat="1" applyFont="1" applyFill="1" applyBorder="1" applyAlignment="1">
      <alignment/>
    </xf>
    <xf numFmtId="170" fontId="0" fillId="0" borderId="23" xfId="44" applyNumberFormat="1" applyFont="1" applyFill="1" applyBorder="1" applyAlignment="1">
      <alignment/>
    </xf>
    <xf numFmtId="4" fontId="0" fillId="0" borderId="17" xfId="0" applyNumberFormat="1" applyFont="1" applyFill="1" applyBorder="1" applyAlignment="1">
      <alignment horizontal="center" vertical="center"/>
    </xf>
    <xf numFmtId="0" fontId="1" fillId="0" borderId="0" xfId="65" applyFont="1">
      <alignment/>
      <protection/>
    </xf>
    <xf numFmtId="0" fontId="6" fillId="35" borderId="38" xfId="65" applyFont="1" applyFill="1" applyBorder="1" applyAlignment="1">
      <alignment horizontal="left" wrapText="1"/>
      <protection/>
    </xf>
    <xf numFmtId="10" fontId="22" fillId="35" borderId="24" xfId="65" applyNumberFormat="1" applyFont="1" applyFill="1" applyBorder="1" applyAlignment="1">
      <alignment horizontal="center" wrapText="1"/>
      <protection/>
    </xf>
    <xf numFmtId="10" fontId="22" fillId="35" borderId="25" xfId="65" applyNumberFormat="1" applyFont="1" applyFill="1" applyBorder="1" applyAlignment="1">
      <alignment horizontal="center" wrapText="1"/>
      <protection/>
    </xf>
    <xf numFmtId="10" fontId="22" fillId="35" borderId="25" xfId="62" applyNumberFormat="1" applyFont="1" applyFill="1" applyBorder="1" applyAlignment="1">
      <alignment horizontal="center" wrapText="1"/>
      <protection/>
    </xf>
    <xf numFmtId="0" fontId="6" fillId="35" borderId="16" xfId="65" applyFont="1" applyFill="1" applyBorder="1" applyAlignment="1">
      <alignment horizontal="left" wrapText="1"/>
      <protection/>
    </xf>
    <xf numFmtId="0" fontId="6" fillId="35" borderId="17" xfId="65" applyFont="1" applyFill="1" applyBorder="1" applyAlignment="1">
      <alignment horizontal="center" wrapText="1"/>
      <protection/>
    </xf>
    <xf numFmtId="0" fontId="6" fillId="35" borderId="18" xfId="65" applyFont="1" applyFill="1" applyBorder="1" applyAlignment="1">
      <alignment horizontal="center" wrapText="1"/>
      <protection/>
    </xf>
    <xf numFmtId="10" fontId="6" fillId="35" borderId="18" xfId="62" applyNumberFormat="1" applyFont="1" applyFill="1" applyBorder="1" applyAlignment="1">
      <alignment horizontal="center" wrapText="1"/>
      <protection/>
    </xf>
    <xf numFmtId="0" fontId="0" fillId="35" borderId="37" xfId="65" applyFont="1" applyFill="1" applyBorder="1" applyAlignment="1">
      <alignment horizontal="center" vertical="center" wrapText="1"/>
      <protection/>
    </xf>
    <xf numFmtId="2" fontId="0" fillId="35" borderId="37" xfId="65" applyNumberFormat="1" applyFont="1" applyFill="1" applyBorder="1" applyAlignment="1">
      <alignment horizontal="center" vertical="center" wrapText="1"/>
      <protection/>
    </xf>
    <xf numFmtId="0" fontId="6" fillId="35" borderId="15" xfId="65" applyFont="1" applyFill="1" applyBorder="1" applyAlignment="1">
      <alignment horizontal="left" wrapText="1"/>
      <protection/>
    </xf>
    <xf numFmtId="4" fontId="0" fillId="0" borderId="14" xfId="0" applyNumberFormat="1" applyFont="1" applyFill="1" applyBorder="1" applyAlignment="1">
      <alignment horizontal="center" vertical="center"/>
    </xf>
    <xf numFmtId="0" fontId="0" fillId="35" borderId="47" xfId="65" applyFont="1" applyFill="1" applyBorder="1" applyAlignment="1">
      <alignment horizontal="center" vertical="center" wrapText="1"/>
      <protection/>
    </xf>
    <xf numFmtId="0" fontId="1" fillId="0" borderId="0" xfId="65" applyFont="1" applyAlignment="1">
      <alignment horizontal="left"/>
      <protection/>
    </xf>
    <xf numFmtId="0" fontId="1" fillId="35" borderId="0" xfId="65" applyFont="1" applyFill="1" applyBorder="1" applyAlignment="1">
      <alignment horizontal="center" wrapText="1"/>
      <protection/>
    </xf>
    <xf numFmtId="0" fontId="1" fillId="0" borderId="0" xfId="65" applyFont="1" applyBorder="1" applyAlignment="1">
      <alignment horizontal="center" wrapText="1"/>
      <protection/>
    </xf>
    <xf numFmtId="0" fontId="1" fillId="35" borderId="0" xfId="65" applyFont="1" applyFill="1" applyBorder="1" applyAlignment="1">
      <alignment horizontal="center" vertical="top" wrapText="1"/>
      <protection/>
    </xf>
    <xf numFmtId="0" fontId="5" fillId="35" borderId="0" xfId="65" applyFont="1" applyFill="1" applyBorder="1" applyAlignment="1">
      <alignment horizontal="left" wrapText="1"/>
      <protection/>
    </xf>
    <xf numFmtId="10" fontId="22" fillId="35" borderId="17" xfId="65" applyNumberFormat="1" applyFont="1" applyFill="1" applyBorder="1" applyAlignment="1">
      <alignment horizontal="center" wrapText="1"/>
      <protection/>
    </xf>
    <xf numFmtId="10" fontId="22" fillId="35" borderId="18" xfId="65" applyNumberFormat="1" applyFont="1" applyFill="1" applyBorder="1" applyAlignment="1">
      <alignment horizontal="center" vertical="top" wrapText="1"/>
      <protection/>
    </xf>
    <xf numFmtId="10" fontId="22" fillId="35" borderId="18" xfId="62" applyNumberFormat="1" applyFont="1" applyFill="1" applyBorder="1" applyAlignment="1">
      <alignment horizontal="center" vertical="top" wrapText="1"/>
      <protection/>
    </xf>
    <xf numFmtId="0" fontId="6" fillId="35" borderId="54" xfId="65" applyFont="1" applyFill="1" applyBorder="1" applyAlignment="1">
      <alignment horizontal="left" wrapText="1"/>
      <protection/>
    </xf>
    <xf numFmtId="0" fontId="6" fillId="35" borderId="21" xfId="65" applyFont="1" applyFill="1" applyBorder="1" applyAlignment="1">
      <alignment horizontal="center" wrapText="1"/>
      <protection/>
    </xf>
    <xf numFmtId="0" fontId="6" fillId="35" borderId="22" xfId="65" applyFont="1" applyFill="1" applyBorder="1" applyAlignment="1">
      <alignment horizontal="center" wrapText="1"/>
      <protection/>
    </xf>
    <xf numFmtId="10" fontId="6" fillId="35" borderId="22" xfId="62" applyNumberFormat="1" applyFont="1" applyFill="1" applyBorder="1" applyAlignment="1">
      <alignment horizontal="center" wrapText="1"/>
      <protection/>
    </xf>
    <xf numFmtId="2" fontId="0" fillId="35" borderId="47" xfId="65" applyNumberFormat="1" applyFont="1" applyFill="1" applyBorder="1" applyAlignment="1">
      <alignment horizontal="center" vertical="center" wrapText="1"/>
      <protection/>
    </xf>
    <xf numFmtId="0" fontId="1" fillId="0" borderId="0" xfId="0" applyFont="1" applyAlignment="1">
      <alignment wrapText="1"/>
    </xf>
    <xf numFmtId="0" fontId="2" fillId="0" borderId="63" xfId="0" applyFont="1" applyBorder="1" applyAlignment="1">
      <alignment horizontal="center" wrapText="1"/>
    </xf>
    <xf numFmtId="0" fontId="2" fillId="0" borderId="64" xfId="0" applyFont="1" applyBorder="1" applyAlignment="1">
      <alignment horizontal="center" wrapText="1"/>
    </xf>
    <xf numFmtId="0" fontId="1" fillId="0" borderId="65" xfId="0" applyFont="1" applyBorder="1" applyAlignment="1">
      <alignment horizontal="center" wrapText="1"/>
    </xf>
    <xf numFmtId="0" fontId="1" fillId="0" borderId="64" xfId="0" applyFont="1" applyBorder="1" applyAlignment="1">
      <alignment horizontal="center" wrapText="1"/>
    </xf>
    <xf numFmtId="0" fontId="1" fillId="0" borderId="63" xfId="0" applyFont="1" applyBorder="1" applyAlignment="1">
      <alignment horizontal="center" wrapText="1"/>
    </xf>
    <xf numFmtId="0" fontId="1" fillId="0" borderId="65" xfId="0" applyFont="1" applyBorder="1" applyAlignment="1">
      <alignment vertical="top" wrapText="1"/>
    </xf>
    <xf numFmtId="0" fontId="1" fillId="0" borderId="63" xfId="0" applyFont="1" applyBorder="1" applyAlignment="1">
      <alignment vertical="top" wrapText="1"/>
    </xf>
    <xf numFmtId="0" fontId="1" fillId="0" borderId="64" xfId="0" applyFont="1" applyBorder="1" applyAlignment="1">
      <alignment vertical="top" wrapText="1"/>
    </xf>
    <xf numFmtId="10" fontId="0" fillId="35" borderId="18" xfId="62" applyNumberFormat="1" applyFont="1" applyFill="1" applyBorder="1" applyAlignment="1">
      <alignment horizontal="center" vertical="top" wrapText="1"/>
      <protection/>
    </xf>
    <xf numFmtId="10" fontId="0" fillId="35" borderId="23" xfId="62" applyNumberFormat="1" applyFont="1" applyFill="1" applyBorder="1" applyAlignment="1">
      <alignment horizontal="center" vertical="top" wrapText="1"/>
      <protection/>
    </xf>
    <xf numFmtId="0" fontId="0" fillId="35" borderId="18" xfId="62" applyFont="1" applyFill="1" applyBorder="1" applyAlignment="1">
      <alignment horizontal="center" wrapText="1"/>
      <protection/>
    </xf>
    <xf numFmtId="170" fontId="0" fillId="35" borderId="18" xfId="62" applyNumberFormat="1" applyFont="1" applyFill="1" applyBorder="1" applyAlignment="1">
      <alignment horizontal="center" wrapText="1"/>
      <protection/>
    </xf>
    <xf numFmtId="0" fontId="0" fillId="0" borderId="40" xfId="62" applyFont="1" applyBorder="1" applyAlignment="1">
      <alignment horizontal="center"/>
      <protection/>
    </xf>
    <xf numFmtId="0" fontId="0" fillId="35" borderId="23" xfId="62" applyFont="1" applyFill="1" applyBorder="1" applyAlignment="1">
      <alignment horizontal="center" wrapText="1"/>
      <protection/>
    </xf>
    <xf numFmtId="0" fontId="3" fillId="0" borderId="0" xfId="62" applyFont="1" applyAlignment="1">
      <alignment/>
      <protection/>
    </xf>
    <xf numFmtId="0" fontId="3" fillId="0" borderId="0" xfId="62" applyFont="1">
      <alignment/>
      <protection/>
    </xf>
    <xf numFmtId="0" fontId="23" fillId="0" borderId="0" xfId="62" applyFont="1">
      <alignment/>
      <protection/>
    </xf>
    <xf numFmtId="0" fontId="14" fillId="0" borderId="0" xfId="62" applyFont="1" applyAlignment="1">
      <alignment/>
      <protection/>
    </xf>
    <xf numFmtId="0" fontId="2" fillId="0" borderId="0" xfId="62" applyFont="1">
      <alignment/>
      <protection/>
    </xf>
    <xf numFmtId="0" fontId="14" fillId="40" borderId="26" xfId="62" applyFont="1" applyFill="1" applyBorder="1" applyAlignment="1">
      <alignment/>
      <protection/>
    </xf>
    <xf numFmtId="0" fontId="2" fillId="40" borderId="46" xfId="62" applyFont="1" applyFill="1" applyBorder="1">
      <alignment/>
      <protection/>
    </xf>
    <xf numFmtId="0" fontId="2" fillId="40" borderId="46" xfId="62" applyFont="1" applyFill="1" applyBorder="1" applyAlignment="1">
      <alignment/>
      <protection/>
    </xf>
    <xf numFmtId="0" fontId="2" fillId="40" borderId="36" xfId="62" applyFont="1" applyFill="1" applyBorder="1" applyAlignment="1">
      <alignment/>
      <protection/>
    </xf>
    <xf numFmtId="0" fontId="2" fillId="0" borderId="0" xfId="62" applyFont="1" applyAlignment="1">
      <alignment/>
      <protection/>
    </xf>
    <xf numFmtId="0" fontId="2" fillId="0" borderId="61" xfId="62" applyFont="1" applyBorder="1">
      <alignment/>
      <protection/>
    </xf>
    <xf numFmtId="0" fontId="14" fillId="0" borderId="0" xfId="62" applyFont="1" applyBorder="1">
      <alignment/>
      <protection/>
    </xf>
    <xf numFmtId="0" fontId="14" fillId="0" borderId="0" xfId="62" applyFont="1" applyBorder="1" applyAlignment="1">
      <alignment/>
      <protection/>
    </xf>
    <xf numFmtId="0" fontId="14" fillId="0" borderId="0" xfId="62" applyFont="1" applyBorder="1" applyAlignment="1">
      <alignment horizontal="right"/>
      <protection/>
    </xf>
    <xf numFmtId="0" fontId="1" fillId="0" borderId="40" xfId="62" applyFont="1" applyBorder="1">
      <alignment/>
      <protection/>
    </xf>
    <xf numFmtId="0" fontId="14" fillId="0" borderId="0" xfId="62" applyFont="1" applyBorder="1" applyAlignment="1">
      <alignment horizontal="left"/>
      <protection/>
    </xf>
    <xf numFmtId="0" fontId="3" fillId="0" borderId="61" xfId="62" applyFont="1" applyBorder="1" applyAlignment="1">
      <alignment/>
      <protection/>
    </xf>
    <xf numFmtId="0" fontId="24" fillId="0" borderId="0" xfId="62" applyFont="1" applyBorder="1" applyAlignment="1">
      <alignment horizontal="left"/>
      <protection/>
    </xf>
    <xf numFmtId="0" fontId="24" fillId="0" borderId="0" xfId="62" applyFont="1" applyBorder="1" applyAlignment="1">
      <alignment/>
      <protection/>
    </xf>
    <xf numFmtId="0" fontId="24" fillId="0" borderId="0" xfId="62" applyFont="1" applyBorder="1" applyAlignment="1">
      <alignment wrapText="1"/>
      <protection/>
    </xf>
    <xf numFmtId="0" fontId="14" fillId="0" borderId="61" xfId="62" applyFont="1" applyBorder="1" applyAlignment="1">
      <alignment/>
      <protection/>
    </xf>
    <xf numFmtId="0" fontId="15" fillId="0" borderId="0" xfId="62" applyFont="1" applyBorder="1" applyAlignment="1">
      <alignment/>
      <protection/>
    </xf>
    <xf numFmtId="0" fontId="15" fillId="0" borderId="0" xfId="62" applyFont="1" applyBorder="1">
      <alignment/>
      <protection/>
    </xf>
    <xf numFmtId="0" fontId="15" fillId="0" borderId="61" xfId="62" applyFont="1" applyBorder="1" applyAlignment="1">
      <alignment horizontal="left" indent="1"/>
      <protection/>
    </xf>
    <xf numFmtId="44" fontId="15" fillId="0" borderId="0" xfId="47" applyFont="1" applyBorder="1" applyAlignment="1">
      <alignment horizontal="right"/>
    </xf>
    <xf numFmtId="44" fontId="1" fillId="0" borderId="0" xfId="47" applyFont="1" applyBorder="1" applyAlignment="1">
      <alignment horizontal="right"/>
    </xf>
    <xf numFmtId="10" fontId="15" fillId="0" borderId="0" xfId="47" applyNumberFormat="1" applyFont="1" applyBorder="1" applyAlignment="1">
      <alignment horizontal="right"/>
    </xf>
    <xf numFmtId="0" fontId="15" fillId="0" borderId="61" xfId="62" applyFont="1" applyBorder="1" applyAlignment="1">
      <alignment horizontal="left" indent="2"/>
      <protection/>
    </xf>
    <xf numFmtId="0" fontId="1" fillId="0" borderId="61" xfId="62" applyFont="1" applyBorder="1" applyAlignment="1">
      <alignment horizontal="left" indent="2"/>
      <protection/>
    </xf>
    <xf numFmtId="0" fontId="14" fillId="0" borderId="61" xfId="62" applyFont="1" applyBorder="1" applyAlignment="1">
      <alignment horizontal="left" indent="1"/>
      <protection/>
    </xf>
    <xf numFmtId="44" fontId="14" fillId="0" borderId="0" xfId="47" applyFont="1" applyBorder="1" applyAlignment="1">
      <alignment horizontal="right"/>
    </xf>
    <xf numFmtId="0" fontId="2" fillId="0" borderId="66" xfId="62" applyFont="1" applyBorder="1">
      <alignment/>
      <protection/>
    </xf>
    <xf numFmtId="0" fontId="15" fillId="0" borderId="67" xfId="62" applyFont="1" applyBorder="1" applyAlignment="1">
      <alignment/>
      <protection/>
    </xf>
    <xf numFmtId="0" fontId="15" fillId="0" borderId="68" xfId="62" applyFont="1" applyBorder="1" applyAlignment="1">
      <alignment/>
      <protection/>
    </xf>
    <xf numFmtId="0" fontId="15" fillId="0" borderId="0" xfId="62" applyFont="1" applyAlignment="1">
      <alignment/>
      <protection/>
    </xf>
    <xf numFmtId="0" fontId="5" fillId="0" borderId="61" xfId="62" applyFont="1" applyBorder="1" applyAlignment="1">
      <alignment/>
      <protection/>
    </xf>
    <xf numFmtId="0" fontId="5" fillId="0" borderId="0" xfId="62" applyFont="1" applyBorder="1" applyAlignment="1">
      <alignment/>
      <protection/>
    </xf>
    <xf numFmtId="0" fontId="5" fillId="0" borderId="0" xfId="62" applyFont="1" applyBorder="1">
      <alignment/>
      <protection/>
    </xf>
    <xf numFmtId="0" fontId="4" fillId="0" borderId="0" xfId="62" applyFont="1" applyBorder="1" applyAlignment="1">
      <alignment/>
      <protection/>
    </xf>
    <xf numFmtId="0" fontId="4" fillId="0" borderId="40" xfId="62" applyFont="1" applyBorder="1" applyAlignment="1">
      <alignment horizontal="center"/>
      <protection/>
    </xf>
    <xf numFmtId="0" fontId="1" fillId="0" borderId="0" xfId="62" applyFont="1" applyAlignment="1">
      <alignment/>
      <protection/>
    </xf>
    <xf numFmtId="0" fontId="4" fillId="0" borderId="61" xfId="62" applyFont="1" applyBorder="1" applyAlignment="1">
      <alignment/>
      <protection/>
    </xf>
    <xf numFmtId="41" fontId="1" fillId="0" borderId="0" xfId="62" applyNumberFormat="1" applyFont="1" applyBorder="1" applyAlignment="1">
      <alignment/>
      <protection/>
    </xf>
    <xf numFmtId="0" fontId="1" fillId="0" borderId="0" xfId="62" applyFont="1" applyBorder="1" applyAlignment="1">
      <alignment/>
      <protection/>
    </xf>
    <xf numFmtId="0" fontId="1" fillId="0" borderId="40" xfId="62" applyFont="1" applyBorder="1" applyAlignment="1">
      <alignment/>
      <protection/>
    </xf>
    <xf numFmtId="0" fontId="5" fillId="0" borderId="0" xfId="62" applyFont="1" applyAlignment="1">
      <alignment horizontal="center"/>
      <protection/>
    </xf>
    <xf numFmtId="0" fontId="2" fillId="0" borderId="0" xfId="63" applyFont="1" applyBorder="1" applyAlignment="1">
      <alignment vertical="top" wrapText="1"/>
      <protection/>
    </xf>
    <xf numFmtId="0" fontId="2" fillId="0" borderId="0" xfId="63" applyFont="1" applyBorder="1" applyAlignment="1">
      <alignment vertical="top"/>
      <protection/>
    </xf>
    <xf numFmtId="0" fontId="2" fillId="0" borderId="0" xfId="62" applyFont="1" applyBorder="1" applyAlignment="1">
      <alignment vertical="top"/>
      <protection/>
    </xf>
    <xf numFmtId="41" fontId="2" fillId="0" borderId="0" xfId="62" applyNumberFormat="1" applyFont="1" applyBorder="1" applyAlignment="1">
      <alignment/>
      <protection/>
    </xf>
    <xf numFmtId="0" fontId="6" fillId="0" borderId="0" xfId="62" applyFont="1" applyBorder="1" applyAlignment="1">
      <alignment/>
      <protection/>
    </xf>
    <xf numFmtId="43" fontId="2" fillId="0" borderId="40" xfId="62" applyNumberFormat="1" applyFont="1" applyBorder="1" applyAlignment="1">
      <alignment wrapText="1"/>
      <protection/>
    </xf>
    <xf numFmtId="0" fontId="5" fillId="0" borderId="0" xfId="62" applyFont="1" applyAlignment="1">
      <alignment wrapText="1"/>
      <protection/>
    </xf>
    <xf numFmtId="0" fontId="15" fillId="0" borderId="0" xfId="62" applyFont="1">
      <alignment/>
      <protection/>
    </xf>
    <xf numFmtId="0" fontId="2" fillId="0" borderId="0" xfId="63" applyFont="1" applyBorder="1">
      <alignment/>
      <protection/>
    </xf>
    <xf numFmtId="0" fontId="24" fillId="0" borderId="61" xfId="62" applyFont="1" applyBorder="1" applyAlignment="1">
      <alignment/>
      <protection/>
    </xf>
    <xf numFmtId="0" fontId="2" fillId="0" borderId="0" xfId="62" applyFont="1" applyBorder="1" applyAlignment="1">
      <alignment/>
      <protection/>
    </xf>
    <xf numFmtId="41" fontId="2" fillId="0" borderId="67" xfId="62" applyNumberFormat="1" applyFont="1" applyBorder="1" applyAlignment="1">
      <alignment/>
      <protection/>
    </xf>
    <xf numFmtId="0" fontId="25" fillId="0" borderId="67" xfId="62" applyFont="1" applyBorder="1" applyAlignment="1">
      <alignment/>
      <protection/>
    </xf>
    <xf numFmtId="43" fontId="2" fillId="0" borderId="68" xfId="62" applyNumberFormat="1" applyFont="1" applyBorder="1" applyAlignment="1">
      <alignment/>
      <protection/>
    </xf>
    <xf numFmtId="0" fontId="24" fillId="0" borderId="0" xfId="62" applyFont="1" applyAlignment="1">
      <alignment/>
      <protection/>
    </xf>
    <xf numFmtId="0" fontId="2" fillId="0" borderId="0" xfId="62" applyFont="1" applyAlignment="1">
      <alignment horizontal="right"/>
      <protection/>
    </xf>
    <xf numFmtId="0" fontId="3" fillId="0" borderId="0" xfId="62" applyFont="1" applyBorder="1">
      <alignment/>
      <protection/>
    </xf>
    <xf numFmtId="41" fontId="6" fillId="0" borderId="0" xfId="62" applyNumberFormat="1" applyFont="1" applyBorder="1" applyAlignment="1">
      <alignment vertical="top"/>
      <protection/>
    </xf>
    <xf numFmtId="43" fontId="6" fillId="0" borderId="40" xfId="62" applyNumberFormat="1" applyFont="1" applyBorder="1" applyAlignment="1">
      <alignment vertical="top" wrapText="1"/>
      <protection/>
    </xf>
    <xf numFmtId="0" fontId="2" fillId="0" borderId="0" xfId="62" applyFont="1" applyAlignment="1">
      <alignment vertical="top" wrapText="1"/>
      <protection/>
    </xf>
    <xf numFmtId="41" fontId="25" fillId="0" borderId="0" xfId="62" applyNumberFormat="1" applyFont="1" applyBorder="1" applyAlignment="1">
      <alignment/>
      <protection/>
    </xf>
    <xf numFmtId="43" fontId="2" fillId="0" borderId="40" xfId="62" applyNumberFormat="1" applyFont="1" applyBorder="1" applyAlignment="1">
      <alignment vertical="top" wrapText="1"/>
      <protection/>
    </xf>
    <xf numFmtId="0" fontId="1" fillId="0" borderId="0" xfId="62" applyFont="1" applyAlignment="1">
      <alignment vertical="top" wrapText="1"/>
      <protection/>
    </xf>
    <xf numFmtId="0" fontId="2" fillId="0" borderId="0" xfId="62" applyFont="1" applyBorder="1">
      <alignment/>
      <protection/>
    </xf>
    <xf numFmtId="41" fontId="2" fillId="0" borderId="0" xfId="62" applyNumberFormat="1" applyFont="1" applyBorder="1" applyAlignment="1">
      <alignment vertical="top"/>
      <protection/>
    </xf>
    <xf numFmtId="0" fontId="2" fillId="0" borderId="0" xfId="62" applyFont="1" applyBorder="1" applyAlignment="1">
      <alignment vertical="top" wrapText="1"/>
      <protection/>
    </xf>
    <xf numFmtId="41" fontId="2" fillId="0" borderId="0" xfId="62" applyNumberFormat="1" applyFont="1" applyBorder="1" applyAlignment="1">
      <alignment vertical="top" wrapText="1"/>
      <protection/>
    </xf>
    <xf numFmtId="0" fontId="2" fillId="0" borderId="0" xfId="62" applyFont="1" applyBorder="1" applyAlignment="1">
      <alignment wrapText="1"/>
      <protection/>
    </xf>
    <xf numFmtId="41" fontId="26" fillId="0" borderId="67" xfId="62" applyNumberFormat="1" applyFont="1" applyBorder="1" applyAlignment="1">
      <alignment/>
      <protection/>
    </xf>
    <xf numFmtId="0" fontId="6" fillId="0" borderId="67" xfId="62" applyFont="1" applyBorder="1" applyAlignment="1">
      <alignment/>
      <protection/>
    </xf>
    <xf numFmtId="43" fontId="6" fillId="0" borderId="68" xfId="62" applyNumberFormat="1" applyFont="1" applyBorder="1" applyAlignment="1">
      <alignment/>
      <protection/>
    </xf>
    <xf numFmtId="0" fontId="14" fillId="0" borderId="0" xfId="62" applyFont="1" applyAlignment="1">
      <alignment horizontal="center"/>
      <protection/>
    </xf>
    <xf numFmtId="41" fontId="6" fillId="0" borderId="0" xfId="62" applyNumberFormat="1" applyFont="1" applyBorder="1" applyAlignment="1">
      <alignment vertical="top" wrapText="1"/>
      <protection/>
    </xf>
    <xf numFmtId="0" fontId="14" fillId="0" borderId="0" xfId="62" applyFont="1" applyAlignment="1">
      <alignment horizontal="center" wrapText="1"/>
      <protection/>
    </xf>
    <xf numFmtId="0" fontId="1" fillId="0" borderId="0" xfId="62" applyFont="1" applyBorder="1" applyAlignment="1">
      <alignment vertical="top" wrapText="1"/>
      <protection/>
    </xf>
    <xf numFmtId="0" fontId="1" fillId="0" borderId="0" xfId="62" applyFont="1" applyBorder="1" applyAlignment="1">
      <alignment horizontal="justify" vertical="top" wrapText="1"/>
      <protection/>
    </xf>
    <xf numFmtId="0" fontId="5" fillId="0" borderId="0" xfId="62" applyFont="1" applyAlignment="1">
      <alignment horizontal="right" indent="1"/>
      <protection/>
    </xf>
    <xf numFmtId="41" fontId="2" fillId="0" borderId="67" xfId="62" applyNumberFormat="1" applyFont="1" applyBorder="1" applyAlignment="1">
      <alignment vertical="top" wrapText="1"/>
      <protection/>
    </xf>
    <xf numFmtId="0" fontId="2" fillId="0" borderId="67" xfId="62" applyFont="1" applyBorder="1" applyAlignment="1">
      <alignment vertical="top" wrapText="1"/>
      <protection/>
    </xf>
    <xf numFmtId="43" fontId="2" fillId="0" borderId="68" xfId="62" applyNumberFormat="1" applyFont="1" applyBorder="1" applyAlignment="1">
      <alignment vertical="top" wrapText="1"/>
      <protection/>
    </xf>
    <xf numFmtId="0" fontId="2" fillId="0" borderId="0" xfId="62" applyFont="1" applyBorder="1" applyAlignment="1">
      <alignment horizontal="justify" vertical="top" wrapText="1"/>
      <protection/>
    </xf>
    <xf numFmtId="43" fontId="2" fillId="0" borderId="40" xfId="62" applyNumberFormat="1" applyFont="1" applyBorder="1" applyAlignment="1">
      <alignment/>
      <protection/>
    </xf>
    <xf numFmtId="0" fontId="25" fillId="0" borderId="0" xfId="62" applyFont="1" applyBorder="1" applyAlignment="1">
      <alignment/>
      <protection/>
    </xf>
    <xf numFmtId="43" fontId="25" fillId="0" borderId="40" xfId="62" applyNumberFormat="1" applyFont="1" applyBorder="1" applyAlignment="1">
      <alignment/>
      <protection/>
    </xf>
    <xf numFmtId="0" fontId="4" fillId="0" borderId="0" xfId="62" applyFont="1" applyAlignment="1">
      <alignment/>
      <protection/>
    </xf>
    <xf numFmtId="0" fontId="1" fillId="0" borderId="0" xfId="62" applyFont="1" applyAlignment="1">
      <alignment horizontal="right"/>
      <protection/>
    </xf>
    <xf numFmtId="41" fontId="2" fillId="0" borderId="67" xfId="62" applyNumberFormat="1" applyFont="1" applyBorder="1">
      <alignment/>
      <protection/>
    </xf>
    <xf numFmtId="0" fontId="2" fillId="0" borderId="67" xfId="62" applyFont="1" applyBorder="1">
      <alignment/>
      <protection/>
    </xf>
    <xf numFmtId="43" fontId="25" fillId="0" borderId="68" xfId="62" applyNumberFormat="1" applyFont="1" applyBorder="1" applyAlignment="1">
      <alignment/>
      <protection/>
    </xf>
    <xf numFmtId="0" fontId="6" fillId="0" borderId="61" xfId="62" applyFont="1" applyBorder="1">
      <alignment/>
      <protection/>
    </xf>
    <xf numFmtId="0" fontId="14" fillId="0" borderId="61" xfId="62" applyFont="1" applyBorder="1">
      <alignment/>
      <protection/>
    </xf>
    <xf numFmtId="0" fontId="4" fillId="0" borderId="61" xfId="62" applyFont="1" applyBorder="1" applyAlignment="1">
      <alignment vertical="top"/>
      <protection/>
    </xf>
    <xf numFmtId="0" fontId="4" fillId="0" borderId="0" xfId="62" applyFont="1" applyBorder="1" applyAlignment="1">
      <alignment vertical="top"/>
      <protection/>
    </xf>
    <xf numFmtId="41" fontId="25" fillId="0" borderId="0" xfId="62" applyNumberFormat="1" applyFont="1" applyBorder="1" applyAlignment="1">
      <alignment vertical="top"/>
      <protection/>
    </xf>
    <xf numFmtId="0" fontId="25" fillId="0" borderId="0" xfId="62" applyFont="1" applyBorder="1" applyAlignment="1">
      <alignment vertical="top"/>
      <protection/>
    </xf>
    <xf numFmtId="43" fontId="25" fillId="0" borderId="40" xfId="62" applyNumberFormat="1" applyFont="1" applyBorder="1" applyAlignment="1">
      <alignment vertical="top"/>
      <protection/>
    </xf>
    <xf numFmtId="0" fontId="4" fillId="0" borderId="0" xfId="62" applyFont="1" applyAlignment="1">
      <alignment horizontal="center"/>
      <protection/>
    </xf>
    <xf numFmtId="0" fontId="10" fillId="0" borderId="61" xfId="62" applyFont="1" applyBorder="1" applyAlignment="1">
      <alignment horizontal="left"/>
      <protection/>
    </xf>
    <xf numFmtId="0" fontId="10" fillId="0" borderId="0" xfId="62" applyFont="1" applyBorder="1" applyAlignment="1">
      <alignment/>
      <protection/>
    </xf>
    <xf numFmtId="0" fontId="10" fillId="0" borderId="0" xfId="62" applyFont="1" applyAlignment="1">
      <alignment/>
      <protection/>
    </xf>
    <xf numFmtId="0" fontId="10" fillId="2" borderId="61" xfId="62" applyFont="1" applyFill="1" applyBorder="1" applyAlignment="1">
      <alignment horizontal="left"/>
      <protection/>
    </xf>
    <xf numFmtId="0" fontId="1" fillId="2" borderId="0" xfId="62" applyFont="1" applyFill="1" applyBorder="1">
      <alignment/>
      <protection/>
    </xf>
    <xf numFmtId="0" fontId="10" fillId="2" borderId="0" xfId="62" applyFont="1" applyFill="1" applyBorder="1" applyAlignment="1">
      <alignment wrapText="1"/>
      <protection/>
    </xf>
    <xf numFmtId="41" fontId="2" fillId="2" borderId="0" xfId="62" applyNumberFormat="1" applyFont="1" applyFill="1" applyBorder="1" applyAlignment="1">
      <alignment wrapText="1"/>
      <protection/>
    </xf>
    <xf numFmtId="0" fontId="2" fillId="2" borderId="0" xfId="62" applyFont="1" applyFill="1" applyBorder="1" applyAlignment="1">
      <alignment wrapText="1"/>
      <protection/>
    </xf>
    <xf numFmtId="43" fontId="2" fillId="2" borderId="40" xfId="62" applyNumberFormat="1" applyFont="1" applyFill="1" applyBorder="1" applyAlignment="1">
      <alignment wrapText="1"/>
      <protection/>
    </xf>
    <xf numFmtId="0" fontId="10" fillId="0" borderId="0" xfId="62" applyFont="1" applyAlignment="1">
      <alignment wrapText="1"/>
      <protection/>
    </xf>
    <xf numFmtId="0" fontId="10" fillId="0" borderId="0" xfId="62" applyFont="1" applyBorder="1" applyAlignment="1">
      <alignment wrapText="1"/>
      <protection/>
    </xf>
    <xf numFmtId="41" fontId="2" fillId="0" borderId="0" xfId="62" applyNumberFormat="1" applyFont="1" applyFill="1" applyBorder="1" applyAlignment="1">
      <alignment wrapText="1"/>
      <protection/>
    </xf>
    <xf numFmtId="41" fontId="2" fillId="0" borderId="0" xfId="62" applyNumberFormat="1" applyFont="1" applyBorder="1" applyAlignment="1">
      <alignment wrapText="1"/>
      <protection/>
    </xf>
    <xf numFmtId="41" fontId="2" fillId="0" borderId="67" xfId="62" applyNumberFormat="1" applyFont="1" applyBorder="1" applyAlignment="1">
      <alignment wrapText="1"/>
      <protection/>
    </xf>
    <xf numFmtId="0" fontId="2" fillId="0" borderId="67" xfId="62" applyFont="1" applyBorder="1" applyAlignment="1">
      <alignment wrapText="1"/>
      <protection/>
    </xf>
    <xf numFmtId="43" fontId="2" fillId="0" borderId="68" xfId="62" applyNumberFormat="1" applyFont="1" applyBorder="1" applyAlignment="1">
      <alignment wrapText="1"/>
      <protection/>
    </xf>
    <xf numFmtId="0" fontId="2" fillId="0" borderId="0" xfId="62" applyFont="1" applyAlignment="1">
      <alignment horizontal="left" indent="1"/>
      <protection/>
    </xf>
    <xf numFmtId="0" fontId="2" fillId="0" borderId="61" xfId="62" applyFont="1" applyBorder="1" applyAlignment="1">
      <alignment horizontal="left"/>
      <protection/>
    </xf>
    <xf numFmtId="41" fontId="6" fillId="0" borderId="0" xfId="62" applyNumberFormat="1" applyFont="1" applyBorder="1" applyAlignment="1">
      <alignment wrapText="1"/>
      <protection/>
    </xf>
    <xf numFmtId="43" fontId="6" fillId="0" borderId="40" xfId="62" applyNumberFormat="1" applyFont="1" applyBorder="1" applyAlignment="1">
      <alignment wrapText="1"/>
      <protection/>
    </xf>
    <xf numFmtId="0" fontId="2" fillId="0" borderId="0" xfId="62" applyFont="1" applyAlignment="1">
      <alignment wrapText="1"/>
      <protection/>
    </xf>
    <xf numFmtId="0" fontId="5" fillId="0" borderId="61" xfId="62" applyFont="1" applyBorder="1" applyAlignment="1">
      <alignment vertical="top"/>
      <protection/>
    </xf>
    <xf numFmtId="0" fontId="5" fillId="0" borderId="0" xfId="62" applyFont="1" applyBorder="1" applyAlignment="1">
      <alignment vertical="top"/>
      <protection/>
    </xf>
    <xf numFmtId="0" fontId="2" fillId="0" borderId="61" xfId="62" applyFont="1" applyBorder="1" applyAlignment="1">
      <alignment vertical="top"/>
      <protection/>
    </xf>
    <xf numFmtId="41" fontId="6" fillId="0" borderId="67" xfId="62" applyNumberFormat="1" applyFont="1" applyBorder="1" applyAlignment="1">
      <alignment vertical="top"/>
      <protection/>
    </xf>
    <xf numFmtId="0" fontId="6" fillId="0" borderId="67" xfId="62" applyFont="1" applyBorder="1" applyAlignment="1">
      <alignment vertical="top"/>
      <protection/>
    </xf>
    <xf numFmtId="42" fontId="6" fillId="0" borderId="0" xfId="47" applyNumberFormat="1" applyFont="1" applyBorder="1" applyAlignment="1">
      <alignment/>
    </xf>
    <xf numFmtId="0" fontId="10" fillId="0" borderId="26" xfId="62" applyFont="1" applyBorder="1" applyAlignment="1">
      <alignment/>
      <protection/>
    </xf>
    <xf numFmtId="0" fontId="1" fillId="0" borderId="46" xfId="62" applyFont="1" applyBorder="1">
      <alignment/>
      <protection/>
    </xf>
    <xf numFmtId="0" fontId="2" fillId="0" borderId="46" xfId="62" applyFont="1" applyBorder="1" applyAlignment="1">
      <alignment wrapText="1"/>
      <protection/>
    </xf>
    <xf numFmtId="41" fontId="2" fillId="0" borderId="46" xfId="62" applyNumberFormat="1" applyFont="1" applyBorder="1" applyAlignment="1">
      <alignment wrapText="1"/>
      <protection/>
    </xf>
    <xf numFmtId="0" fontId="2" fillId="0" borderId="36" xfId="62" applyFont="1" applyBorder="1" applyAlignment="1">
      <alignment wrapText="1"/>
      <protection/>
    </xf>
    <xf numFmtId="0" fontId="3" fillId="0" borderId="0" xfId="63" applyFont="1" applyAlignment="1">
      <alignment/>
      <protection/>
    </xf>
    <xf numFmtId="0" fontId="3" fillId="0" borderId="0" xfId="63" applyFont="1">
      <alignment/>
      <protection/>
    </xf>
    <xf numFmtId="0" fontId="23" fillId="0" borderId="0" xfId="63" applyFont="1">
      <alignment/>
      <protection/>
    </xf>
    <xf numFmtId="0" fontId="1" fillId="0" borderId="0" xfId="63" applyFont="1">
      <alignment/>
      <protection/>
    </xf>
    <xf numFmtId="0" fontId="14" fillId="0" borderId="0" xfId="63" applyFont="1" applyAlignment="1">
      <alignment/>
      <protection/>
    </xf>
    <xf numFmtId="0" fontId="2" fillId="0" borderId="0" xfId="63" applyFont="1">
      <alignment/>
      <protection/>
    </xf>
    <xf numFmtId="0" fontId="14" fillId="40" borderId="26" xfId="63" applyFont="1" applyFill="1" applyBorder="1" applyAlignment="1">
      <alignment/>
      <protection/>
    </xf>
    <xf numFmtId="0" fontId="2" fillId="40" borderId="46" xfId="63" applyFont="1" applyFill="1" applyBorder="1">
      <alignment/>
      <protection/>
    </xf>
    <xf numFmtId="0" fontId="2" fillId="40" borderId="46" xfId="63" applyFont="1" applyFill="1" applyBorder="1" applyAlignment="1">
      <alignment/>
      <protection/>
    </xf>
    <xf numFmtId="0" fontId="2" fillId="40" borderId="36" xfId="63" applyFont="1" applyFill="1" applyBorder="1" applyAlignment="1">
      <alignment/>
      <protection/>
    </xf>
    <xf numFmtId="0" fontId="2" fillId="0" borderId="0" xfId="63" applyFont="1" applyAlignment="1">
      <alignment/>
      <protection/>
    </xf>
    <xf numFmtId="0" fontId="2" fillId="0" borderId="61" xfId="63" applyFont="1" applyBorder="1">
      <alignment/>
      <protection/>
    </xf>
    <xf numFmtId="0" fontId="14" fillId="0" borderId="0" xfId="63" applyFont="1" applyBorder="1">
      <alignment/>
      <protection/>
    </xf>
    <xf numFmtId="0" fontId="14" fillId="0" borderId="0" xfId="63" applyFont="1" applyBorder="1" applyAlignment="1">
      <alignment/>
      <protection/>
    </xf>
    <xf numFmtId="0" fontId="1" fillId="0" borderId="40" xfId="63" applyFont="1" applyBorder="1">
      <alignment/>
      <protection/>
    </xf>
    <xf numFmtId="0" fontId="3" fillId="0" borderId="61" xfId="63" applyFont="1" applyBorder="1" applyAlignment="1">
      <alignment/>
      <protection/>
    </xf>
    <xf numFmtId="14" fontId="25" fillId="0" borderId="0" xfId="63" applyNumberFormat="1" applyFont="1" applyBorder="1" applyAlignment="1">
      <alignment horizontal="center"/>
      <protection/>
    </xf>
    <xf numFmtId="0" fontId="24" fillId="0" borderId="0" xfId="63" applyFont="1" applyBorder="1" applyAlignment="1">
      <alignment horizontal="center"/>
      <protection/>
    </xf>
    <xf numFmtId="0" fontId="24" fillId="0" borderId="0" xfId="63" applyFont="1" applyBorder="1" applyAlignment="1">
      <alignment horizontal="right"/>
      <protection/>
    </xf>
    <xf numFmtId="0" fontId="14" fillId="0" borderId="61" xfId="63" applyFont="1" applyBorder="1" applyAlignment="1">
      <alignment/>
      <protection/>
    </xf>
    <xf numFmtId="0" fontId="15" fillId="0" borderId="0" xfId="63" applyFont="1" applyBorder="1" applyAlignment="1">
      <alignment/>
      <protection/>
    </xf>
    <xf numFmtId="0" fontId="15" fillId="0" borderId="0" xfId="63" applyFont="1" applyBorder="1">
      <alignment/>
      <protection/>
    </xf>
    <xf numFmtId="0" fontId="15" fillId="0" borderId="61" xfId="63" applyFont="1" applyBorder="1" applyAlignment="1">
      <alignment horizontal="left"/>
      <protection/>
    </xf>
    <xf numFmtId="0" fontId="1" fillId="0" borderId="0" xfId="63" applyFont="1" applyBorder="1">
      <alignment/>
      <protection/>
    </xf>
    <xf numFmtId="6" fontId="15" fillId="0" borderId="0" xfId="63" applyNumberFormat="1" applyFont="1" applyBorder="1" applyAlignment="1">
      <alignment/>
      <protection/>
    </xf>
    <xf numFmtId="10" fontId="15" fillId="0" borderId="0" xfId="63" applyNumberFormat="1" applyFont="1" applyBorder="1" applyAlignment="1">
      <alignment horizontal="right"/>
      <protection/>
    </xf>
    <xf numFmtId="41" fontId="15" fillId="0" borderId="0" xfId="63" applyNumberFormat="1" applyFont="1" applyBorder="1" applyAlignment="1">
      <alignment/>
      <protection/>
    </xf>
    <xf numFmtId="0" fontId="14" fillId="0" borderId="61" xfId="63" applyFont="1" applyBorder="1" applyAlignment="1">
      <alignment horizontal="left"/>
      <protection/>
    </xf>
    <xf numFmtId="6" fontId="14" fillId="0" borderId="0" xfId="63" applyNumberFormat="1" applyFont="1" applyBorder="1" applyAlignment="1">
      <alignment/>
      <protection/>
    </xf>
    <xf numFmtId="10" fontId="14" fillId="0" borderId="0" xfId="63" applyNumberFormat="1" applyFont="1" applyBorder="1" applyAlignment="1">
      <alignment/>
      <protection/>
    </xf>
    <xf numFmtId="0" fontId="2" fillId="0" borderId="66" xfId="63" applyFont="1" applyBorder="1">
      <alignment/>
      <protection/>
    </xf>
    <xf numFmtId="0" fontId="15" fillId="0" borderId="67" xfId="63" applyFont="1" applyBorder="1" applyAlignment="1">
      <alignment/>
      <protection/>
    </xf>
    <xf numFmtId="0" fontId="15" fillId="0" borderId="68" xfId="63" applyFont="1" applyBorder="1" applyAlignment="1">
      <alignment/>
      <protection/>
    </xf>
    <xf numFmtId="0" fontId="15" fillId="0" borderId="0" xfId="63" applyFont="1" applyAlignment="1">
      <alignment/>
      <protection/>
    </xf>
    <xf numFmtId="0" fontId="24" fillId="0" borderId="0" xfId="63" applyFont="1" applyBorder="1" applyAlignment="1">
      <alignment/>
      <protection/>
    </xf>
    <xf numFmtId="0" fontId="24" fillId="0" borderId="0" xfId="63" applyFont="1" applyAlignment="1">
      <alignment horizontal="center"/>
      <protection/>
    </xf>
    <xf numFmtId="0" fontId="24" fillId="0" borderId="40" xfId="63" applyFont="1" applyBorder="1" applyAlignment="1">
      <alignment horizontal="center"/>
      <protection/>
    </xf>
    <xf numFmtId="0" fontId="24" fillId="0" borderId="61" xfId="63" applyFont="1" applyBorder="1" applyAlignment="1">
      <alignment/>
      <protection/>
    </xf>
    <xf numFmtId="0" fontId="2" fillId="0" borderId="0" xfId="63" applyFont="1" applyBorder="1" applyAlignment="1">
      <alignment/>
      <protection/>
    </xf>
    <xf numFmtId="0" fontId="2" fillId="0" borderId="40" xfId="63" applyFont="1" applyBorder="1" applyAlignment="1">
      <alignment/>
      <protection/>
    </xf>
    <xf numFmtId="0" fontId="14" fillId="0" borderId="0" xfId="63" applyFont="1" applyAlignment="1">
      <alignment horizontal="center"/>
      <protection/>
    </xf>
    <xf numFmtId="43" fontId="2" fillId="0" borderId="0" xfId="63" applyNumberFormat="1" applyFont="1" applyBorder="1" applyAlignment="1">
      <alignment/>
      <protection/>
    </xf>
    <xf numFmtId="44" fontId="26" fillId="0" borderId="0" xfId="47" applyFont="1" applyAlignment="1">
      <alignment/>
    </xf>
    <xf numFmtId="43" fontId="2" fillId="0" borderId="40" xfId="63" applyNumberFormat="1" applyFont="1" applyBorder="1" applyAlignment="1">
      <alignment wrapText="1"/>
      <protection/>
    </xf>
    <xf numFmtId="0" fontId="5" fillId="0" borderId="0" xfId="63" applyFont="1" applyAlignment="1">
      <alignment wrapText="1"/>
      <protection/>
    </xf>
    <xf numFmtId="0" fontId="15" fillId="0" borderId="0" xfId="63" applyFont="1">
      <alignment/>
      <protection/>
    </xf>
    <xf numFmtId="0" fontId="2" fillId="0" borderId="0" xfId="63" applyFont="1" applyAlignment="1">
      <alignment vertical="top" wrapText="1"/>
      <protection/>
    </xf>
    <xf numFmtId="0" fontId="2" fillId="0" borderId="0" xfId="63" applyFont="1" applyAlignment="1">
      <alignment horizontal="right"/>
      <protection/>
    </xf>
    <xf numFmtId="43" fontId="2" fillId="0" borderId="67" xfId="63" applyNumberFormat="1" applyFont="1" applyBorder="1" applyAlignment="1">
      <alignment/>
      <protection/>
    </xf>
    <xf numFmtId="44" fontId="26" fillId="0" borderId="67" xfId="47" applyFont="1" applyBorder="1" applyAlignment="1">
      <alignment/>
    </xf>
    <xf numFmtId="43" fontId="2" fillId="0" borderId="68" xfId="63" applyNumberFormat="1" applyFont="1" applyBorder="1" applyAlignment="1">
      <alignment wrapText="1"/>
      <protection/>
    </xf>
    <xf numFmtId="0" fontId="23" fillId="0" borderId="0" xfId="63" applyFont="1" applyBorder="1">
      <alignment/>
      <protection/>
    </xf>
    <xf numFmtId="44" fontId="2" fillId="0" borderId="0" xfId="47" applyFont="1" applyBorder="1" applyAlignment="1">
      <alignment vertical="top"/>
    </xf>
    <xf numFmtId="43" fontId="2" fillId="0" borderId="40" xfId="63" applyNumberFormat="1" applyFont="1" applyBorder="1" applyAlignment="1">
      <alignment vertical="top" wrapText="1"/>
      <protection/>
    </xf>
    <xf numFmtId="43" fontId="27" fillId="0" borderId="0" xfId="63" applyNumberFormat="1" applyFont="1" applyBorder="1" applyAlignment="1">
      <alignment/>
      <protection/>
    </xf>
    <xf numFmtId="44" fontId="2" fillId="0" borderId="0" xfId="47" applyFont="1" applyAlignment="1">
      <alignment/>
    </xf>
    <xf numFmtId="43" fontId="2" fillId="0" borderId="0" xfId="63" applyNumberFormat="1" applyFont="1" applyBorder="1" applyAlignment="1">
      <alignment vertical="top"/>
      <protection/>
    </xf>
    <xf numFmtId="43" fontId="2" fillId="0" borderId="0" xfId="63" applyNumberFormat="1" applyFont="1" applyBorder="1" applyAlignment="1">
      <alignment vertical="top" wrapText="1"/>
      <protection/>
    </xf>
    <xf numFmtId="0" fontId="14" fillId="0" borderId="0" xfId="63" applyFont="1" applyAlignment="1">
      <alignment wrapText="1"/>
      <protection/>
    </xf>
    <xf numFmtId="44" fontId="2" fillId="0" borderId="0" xfId="47" applyFont="1" applyBorder="1" applyAlignment="1">
      <alignment vertical="top" wrapText="1"/>
    </xf>
    <xf numFmtId="44" fontId="26" fillId="0" borderId="0" xfId="47" applyFont="1" applyBorder="1" applyAlignment="1">
      <alignment vertical="top" wrapText="1"/>
    </xf>
    <xf numFmtId="0" fontId="14" fillId="0" borderId="0" xfId="63" applyFont="1" applyAlignment="1">
      <alignment horizontal="center" wrapText="1"/>
      <protection/>
    </xf>
    <xf numFmtId="0" fontId="14" fillId="0" borderId="0" xfId="63" applyFont="1" applyAlignment="1">
      <alignment horizontal="right" indent="1"/>
      <protection/>
    </xf>
    <xf numFmtId="43" fontId="2" fillId="0" borderId="67" xfId="63" applyNumberFormat="1" applyFont="1" applyBorder="1" applyAlignment="1">
      <alignment vertical="top" wrapText="1"/>
      <protection/>
    </xf>
    <xf numFmtId="43" fontId="27" fillId="0" borderId="40" xfId="63" applyNumberFormat="1" applyFont="1" applyBorder="1" applyAlignment="1">
      <alignment/>
      <protection/>
    </xf>
    <xf numFmtId="0" fontId="24" fillId="0" borderId="0" xfId="63" applyFont="1" applyAlignment="1">
      <alignment/>
      <protection/>
    </xf>
    <xf numFmtId="0" fontId="6" fillId="0" borderId="61" xfId="63" applyFont="1" applyBorder="1">
      <alignment/>
      <protection/>
    </xf>
    <xf numFmtId="0" fontId="24" fillId="0" borderId="61" xfId="63" applyFont="1" applyBorder="1" applyAlignment="1">
      <alignment vertical="top"/>
      <protection/>
    </xf>
    <xf numFmtId="0" fontId="24" fillId="0" borderId="0" xfId="63" applyFont="1" applyBorder="1" applyAlignment="1">
      <alignment vertical="top"/>
      <protection/>
    </xf>
    <xf numFmtId="43" fontId="27" fillId="0" borderId="0" xfId="63" applyNumberFormat="1" applyFont="1" applyBorder="1" applyAlignment="1">
      <alignment vertical="top"/>
      <protection/>
    </xf>
    <xf numFmtId="43" fontId="27" fillId="0" borderId="40" xfId="63" applyNumberFormat="1" applyFont="1" applyBorder="1" applyAlignment="1">
      <alignment vertical="top"/>
      <protection/>
    </xf>
    <xf numFmtId="0" fontId="10" fillId="0" borderId="61" xfId="63" applyFont="1" applyBorder="1" applyAlignment="1">
      <alignment horizontal="left"/>
      <protection/>
    </xf>
    <xf numFmtId="0" fontId="10" fillId="0" borderId="0" xfId="63" applyFont="1" applyBorder="1" applyAlignment="1">
      <alignment/>
      <protection/>
    </xf>
    <xf numFmtId="43" fontId="26" fillId="0" borderId="0" xfId="47" applyNumberFormat="1" applyFont="1" applyAlignment="1">
      <alignment/>
    </xf>
    <xf numFmtId="0" fontId="10" fillId="0" borderId="0" xfId="63" applyFont="1" applyAlignment="1">
      <alignment/>
      <protection/>
    </xf>
    <xf numFmtId="0" fontId="10" fillId="2" borderId="61" xfId="63" applyFont="1" applyFill="1" applyBorder="1" applyAlignment="1">
      <alignment horizontal="left"/>
      <protection/>
    </xf>
    <xf numFmtId="0" fontId="1" fillId="2" borderId="0" xfId="63" applyFont="1" applyFill="1" applyBorder="1">
      <alignment/>
      <protection/>
    </xf>
    <xf numFmtId="0" fontId="10" fillId="2" borderId="0" xfId="63" applyFont="1" applyFill="1" applyBorder="1" applyAlignment="1">
      <alignment wrapText="1"/>
      <protection/>
    </xf>
    <xf numFmtId="43" fontId="2" fillId="2" borderId="0" xfId="63" applyNumberFormat="1" applyFont="1" applyFill="1" applyBorder="1" applyAlignment="1">
      <alignment wrapText="1"/>
      <protection/>
    </xf>
    <xf numFmtId="43" fontId="26" fillId="2" borderId="0" xfId="47" applyNumberFormat="1" applyFont="1" applyFill="1" applyAlignment="1">
      <alignment/>
    </xf>
    <xf numFmtId="43" fontId="2" fillId="2" borderId="40" xfId="63" applyNumberFormat="1" applyFont="1" applyFill="1" applyBorder="1" applyAlignment="1">
      <alignment/>
      <protection/>
    </xf>
    <xf numFmtId="0" fontId="10" fillId="0" borderId="0" xfId="63" applyFont="1" applyAlignment="1">
      <alignment wrapText="1"/>
      <protection/>
    </xf>
    <xf numFmtId="0" fontId="10" fillId="0" borderId="0" xfId="63" applyFont="1" applyBorder="1" applyAlignment="1">
      <alignment wrapText="1"/>
      <protection/>
    </xf>
    <xf numFmtId="43" fontId="2" fillId="0" borderId="0" xfId="63" applyNumberFormat="1" applyFont="1" applyBorder="1" applyAlignment="1">
      <alignment wrapText="1"/>
      <protection/>
    </xf>
    <xf numFmtId="43" fontId="2" fillId="0" borderId="67" xfId="63" applyNumberFormat="1" applyFont="1" applyBorder="1" applyAlignment="1">
      <alignment wrapText="1"/>
      <protection/>
    </xf>
    <xf numFmtId="43" fontId="26" fillId="0" borderId="67" xfId="47" applyNumberFormat="1" applyFont="1" applyBorder="1" applyAlignment="1">
      <alignment/>
    </xf>
    <xf numFmtId="0" fontId="2" fillId="0" borderId="0" xfId="63" applyFont="1" applyAlignment="1">
      <alignment horizontal="left" indent="1"/>
      <protection/>
    </xf>
    <xf numFmtId="0" fontId="2" fillId="0" borderId="61" xfId="63" applyFont="1" applyBorder="1" applyAlignment="1">
      <alignment horizontal="left"/>
      <protection/>
    </xf>
    <xf numFmtId="0" fontId="2" fillId="0" borderId="0" xfId="63" applyFont="1" applyBorder="1" applyAlignment="1">
      <alignment wrapText="1"/>
      <protection/>
    </xf>
    <xf numFmtId="0" fontId="2" fillId="0" borderId="0" xfId="63" applyFont="1" applyAlignment="1">
      <alignment wrapText="1"/>
      <protection/>
    </xf>
    <xf numFmtId="0" fontId="5" fillId="0" borderId="61" xfId="63" applyFont="1" applyBorder="1" applyAlignment="1">
      <alignment vertical="top"/>
      <protection/>
    </xf>
    <xf numFmtId="0" fontId="5" fillId="0" borderId="0" xfId="63" applyFont="1" applyBorder="1" applyAlignment="1">
      <alignment vertical="top"/>
      <protection/>
    </xf>
    <xf numFmtId="43" fontId="2" fillId="0" borderId="67" xfId="63" applyNumberFormat="1" applyFont="1" applyBorder="1" applyAlignment="1">
      <alignment vertical="top"/>
      <protection/>
    </xf>
    <xf numFmtId="44" fontId="2" fillId="0" borderId="67" xfId="47" applyFont="1" applyBorder="1" applyAlignment="1">
      <alignment/>
    </xf>
    <xf numFmtId="0" fontId="5" fillId="0" borderId="61" xfId="63" applyFont="1" applyBorder="1" applyAlignment="1">
      <alignment/>
      <protection/>
    </xf>
    <xf numFmtId="0" fontId="5" fillId="0" borderId="0" xfId="63" applyFont="1" applyBorder="1" applyAlignment="1">
      <alignment/>
      <protection/>
    </xf>
    <xf numFmtId="44" fontId="6" fillId="0" borderId="69" xfId="47" applyFont="1" applyBorder="1" applyAlignment="1">
      <alignment/>
    </xf>
    <xf numFmtId="44" fontId="6" fillId="0" borderId="70" xfId="47" applyFont="1" applyBorder="1" applyAlignment="1">
      <alignment wrapText="1"/>
    </xf>
    <xf numFmtId="0" fontId="10" fillId="0" borderId="26" xfId="63" applyFont="1" applyBorder="1" applyAlignment="1">
      <alignment/>
      <protection/>
    </xf>
    <xf numFmtId="0" fontId="1" fillId="0" borderId="46" xfId="63" applyFont="1" applyBorder="1">
      <alignment/>
      <protection/>
    </xf>
    <xf numFmtId="0" fontId="2" fillId="0" borderId="46" xfId="63" applyFont="1" applyBorder="1" applyAlignment="1">
      <alignment wrapText="1"/>
      <protection/>
    </xf>
    <xf numFmtId="0" fontId="2" fillId="0" borderId="36" xfId="63" applyFont="1" applyBorder="1" applyAlignment="1">
      <alignment wrapText="1"/>
      <protection/>
    </xf>
    <xf numFmtId="0" fontId="30" fillId="40" borderId="71" xfId="62" applyFont="1" applyFill="1" applyBorder="1" applyAlignment="1">
      <alignment horizontal="left"/>
      <protection/>
    </xf>
    <xf numFmtId="0" fontId="30" fillId="40" borderId="72" xfId="62" applyFont="1" applyFill="1" applyBorder="1" applyAlignment="1">
      <alignment horizontal="left"/>
      <protection/>
    </xf>
    <xf numFmtId="0" fontId="30" fillId="40" borderId="73" xfId="62" applyFont="1" applyFill="1" applyBorder="1" applyAlignment="1">
      <alignment horizontal="left"/>
      <protection/>
    </xf>
    <xf numFmtId="0" fontId="30" fillId="40" borderId="61" xfId="62" applyFont="1" applyFill="1" applyBorder="1" applyAlignment="1">
      <alignment vertical="center"/>
      <protection/>
    </xf>
    <xf numFmtId="0" fontId="1" fillId="40" borderId="0" xfId="62" applyFont="1" applyFill="1" applyBorder="1" applyAlignment="1">
      <alignment vertical="center"/>
      <protection/>
    </xf>
    <xf numFmtId="0" fontId="1" fillId="40" borderId="0" xfId="62" applyFont="1" applyFill="1" applyBorder="1">
      <alignment/>
      <protection/>
    </xf>
    <xf numFmtId="0" fontId="1" fillId="40" borderId="40" xfId="62" applyFont="1" applyFill="1" applyBorder="1" applyAlignment="1">
      <alignment vertical="center"/>
      <protection/>
    </xf>
    <xf numFmtId="0" fontId="30" fillId="40" borderId="26" xfId="62" applyFont="1" applyFill="1" applyBorder="1" applyAlignment="1">
      <alignment vertical="center"/>
      <protection/>
    </xf>
    <xf numFmtId="0" fontId="1" fillId="40" borderId="46" xfId="62" applyFont="1" applyFill="1" applyBorder="1" applyAlignment="1">
      <alignment vertical="center"/>
      <protection/>
    </xf>
    <xf numFmtId="0" fontId="1" fillId="40" borderId="36" xfId="62" applyFont="1" applyFill="1" applyBorder="1" applyAlignment="1">
      <alignment vertical="center"/>
      <protection/>
    </xf>
    <xf numFmtId="0" fontId="30" fillId="0" borderId="66" xfId="62" applyFont="1" applyBorder="1" applyAlignment="1">
      <alignment horizontal="left" vertical="center"/>
      <protection/>
    </xf>
    <xf numFmtId="0" fontId="9" fillId="0" borderId="67" xfId="62" applyFont="1" applyBorder="1">
      <alignment/>
      <protection/>
    </xf>
    <xf numFmtId="0" fontId="9" fillId="0" borderId="74" xfId="62" applyFont="1" applyBorder="1" applyAlignment="1">
      <alignment horizontal="center" vertical="center"/>
      <protection/>
    </xf>
    <xf numFmtId="0" fontId="9" fillId="0" borderId="67" xfId="62" applyFont="1" applyBorder="1" applyAlignment="1">
      <alignment horizontal="center" vertical="center"/>
      <protection/>
    </xf>
    <xf numFmtId="0" fontId="30" fillId="0" borderId="74" xfId="62" applyFont="1" applyBorder="1" applyAlignment="1">
      <alignment horizontal="right"/>
      <protection/>
    </xf>
    <xf numFmtId="0" fontId="30" fillId="0" borderId="67" xfId="62" applyFont="1" applyBorder="1" applyAlignment="1">
      <alignment horizontal="right"/>
      <protection/>
    </xf>
    <xf numFmtId="0" fontId="30" fillId="41" borderId="67" xfId="62" applyFont="1" applyFill="1" applyBorder="1" applyAlignment="1">
      <alignment horizontal="center" wrapText="1"/>
      <protection/>
    </xf>
    <xf numFmtId="0" fontId="30" fillId="0" borderId="21" xfId="62" applyFont="1" applyBorder="1" applyAlignment="1">
      <alignment horizontal="center" wrapText="1"/>
      <protection/>
    </xf>
    <xf numFmtId="44" fontId="30" fillId="0" borderId="68" xfId="62" applyNumberFormat="1" applyFont="1" applyBorder="1" applyAlignment="1">
      <alignment horizontal="center" wrapText="1"/>
      <protection/>
    </xf>
    <xf numFmtId="0" fontId="30" fillId="0" borderId="16" xfId="62" applyFont="1" applyBorder="1" applyAlignment="1">
      <alignment horizontal="left" indent="1"/>
      <protection/>
    </xf>
    <xf numFmtId="0" fontId="30" fillId="0" borderId="17" xfId="62" applyFont="1" applyBorder="1">
      <alignment/>
      <protection/>
    </xf>
    <xf numFmtId="0" fontId="9" fillId="0" borderId="17" xfId="62" applyFont="1" applyBorder="1" applyAlignment="1">
      <alignment horizontal="right"/>
      <protection/>
    </xf>
    <xf numFmtId="168" fontId="30" fillId="0" borderId="17" xfId="44" applyNumberFormat="1" applyFont="1" applyBorder="1" applyAlignment="1">
      <alignment/>
    </xf>
    <xf numFmtId="168" fontId="30" fillId="0" borderId="18" xfId="44" applyNumberFormat="1" applyFont="1" applyBorder="1" applyAlignment="1">
      <alignment/>
    </xf>
    <xf numFmtId="0" fontId="30" fillId="0" borderId="12" xfId="62" applyFont="1" applyBorder="1" applyAlignment="1">
      <alignment horizontal="left" indent="1"/>
      <protection/>
    </xf>
    <xf numFmtId="0" fontId="30" fillId="0" borderId="45" xfId="62" applyFont="1" applyBorder="1">
      <alignment/>
      <protection/>
    </xf>
    <xf numFmtId="0" fontId="9" fillId="0" borderId="45" xfId="62" applyFont="1" applyBorder="1" applyAlignment="1">
      <alignment horizontal="right"/>
      <protection/>
    </xf>
    <xf numFmtId="168" fontId="9" fillId="42" borderId="45" xfId="44" applyNumberFormat="1" applyFont="1" applyFill="1" applyBorder="1" applyAlignment="1">
      <alignment/>
    </xf>
    <xf numFmtId="168" fontId="9" fillId="42" borderId="37" xfId="44" applyNumberFormat="1" applyFont="1" applyFill="1" applyBorder="1" applyAlignment="1">
      <alignment/>
    </xf>
    <xf numFmtId="0" fontId="9" fillId="0" borderId="12" xfId="62" applyFont="1" applyBorder="1">
      <alignment/>
      <protection/>
    </xf>
    <xf numFmtId="0" fontId="9" fillId="0" borderId="45" xfId="62" applyFont="1" applyBorder="1">
      <alignment/>
      <protection/>
    </xf>
    <xf numFmtId="0" fontId="9" fillId="0" borderId="35" xfId="62" applyFont="1" applyBorder="1" applyAlignment="1">
      <alignment horizontal="right"/>
      <protection/>
    </xf>
    <xf numFmtId="168" fontId="9" fillId="0" borderId="35" xfId="44" applyNumberFormat="1" applyFont="1" applyBorder="1" applyAlignment="1">
      <alignment/>
    </xf>
    <xf numFmtId="168" fontId="9" fillId="0" borderId="17" xfId="44" applyNumberFormat="1" applyFont="1" applyBorder="1" applyAlignment="1">
      <alignment/>
    </xf>
    <xf numFmtId="168" fontId="9" fillId="0" borderId="18" xfId="44" applyNumberFormat="1" applyFont="1" applyBorder="1" applyAlignment="1">
      <alignment/>
    </xf>
    <xf numFmtId="168" fontId="9" fillId="0" borderId="35" xfId="44" applyNumberFormat="1" applyFont="1" applyFill="1" applyBorder="1" applyAlignment="1">
      <alignment/>
    </xf>
    <xf numFmtId="0" fontId="9" fillId="0" borderId="0" xfId="62" applyFont="1" applyBorder="1">
      <alignment/>
      <protection/>
    </xf>
    <xf numFmtId="0" fontId="9" fillId="0" borderId="59" xfId="62" applyFont="1" applyBorder="1" applyAlignment="1">
      <alignment horizontal="right"/>
      <protection/>
    </xf>
    <xf numFmtId="168" fontId="9" fillId="0" borderId="59" xfId="44" applyNumberFormat="1" applyFont="1" applyBorder="1" applyAlignment="1">
      <alignment/>
    </xf>
    <xf numFmtId="168" fontId="9" fillId="0" borderId="37" xfId="44" applyNumberFormat="1" applyFont="1" applyBorder="1" applyAlignment="1">
      <alignment/>
    </xf>
    <xf numFmtId="0" fontId="30" fillId="0" borderId="59" xfId="62" applyFont="1" applyBorder="1">
      <alignment/>
      <protection/>
    </xf>
    <xf numFmtId="168" fontId="30" fillId="0" borderId="37" xfId="44" applyNumberFormat="1" applyFont="1" applyBorder="1" applyAlignment="1">
      <alignment/>
    </xf>
    <xf numFmtId="168" fontId="9" fillId="42" borderId="17" xfId="44" applyNumberFormat="1" applyFont="1" applyFill="1" applyBorder="1" applyAlignment="1">
      <alignment/>
    </xf>
    <xf numFmtId="168" fontId="9" fillId="42" borderId="35" xfId="44" applyNumberFormat="1" applyFont="1" applyFill="1" applyBorder="1" applyAlignment="1">
      <alignment/>
    </xf>
    <xf numFmtId="168" fontId="9" fillId="42" borderId="18" xfId="44" applyNumberFormat="1" applyFont="1" applyFill="1" applyBorder="1" applyAlignment="1">
      <alignment/>
    </xf>
    <xf numFmtId="0" fontId="30" fillId="0" borderId="12" xfId="62" applyFont="1" applyBorder="1">
      <alignment/>
      <protection/>
    </xf>
    <xf numFmtId="168" fontId="9" fillId="0" borderId="17" xfId="44" applyNumberFormat="1" applyFont="1" applyFill="1" applyBorder="1" applyAlignment="1">
      <alignment/>
    </xf>
    <xf numFmtId="168" fontId="9" fillId="0" borderId="18" xfId="44" applyNumberFormat="1" applyFont="1" applyFill="1" applyBorder="1" applyAlignment="1">
      <alignment/>
    </xf>
    <xf numFmtId="0" fontId="9" fillId="0" borderId="17" xfId="62" applyFont="1" applyBorder="1">
      <alignment/>
      <protection/>
    </xf>
    <xf numFmtId="0" fontId="9" fillId="0" borderId="35" xfId="62" applyFont="1" applyBorder="1">
      <alignment/>
      <protection/>
    </xf>
    <xf numFmtId="0" fontId="30" fillId="0" borderId="12" xfId="62" applyFont="1" applyBorder="1" applyAlignment="1">
      <alignment/>
      <protection/>
    </xf>
    <xf numFmtId="0" fontId="30" fillId="0" borderId="0" xfId="62" applyFont="1" applyBorder="1">
      <alignment/>
      <protection/>
    </xf>
    <xf numFmtId="0" fontId="30" fillId="0" borderId="35" xfId="62" applyFont="1" applyBorder="1">
      <alignment/>
      <protection/>
    </xf>
    <xf numFmtId="0" fontId="10" fillId="0" borderId="0" xfId="62" applyFont="1">
      <alignment/>
      <protection/>
    </xf>
    <xf numFmtId="0" fontId="31" fillId="0" borderId="61" xfId="62" applyFont="1" applyFill="1" applyBorder="1">
      <alignment/>
      <protection/>
    </xf>
    <xf numFmtId="0" fontId="31" fillId="0" borderId="0" xfId="62" applyFont="1" applyBorder="1">
      <alignment/>
      <protection/>
    </xf>
    <xf numFmtId="0" fontId="31" fillId="0" borderId="0" xfId="62" applyFont="1" applyBorder="1" applyAlignment="1">
      <alignment wrapText="1"/>
      <protection/>
    </xf>
    <xf numFmtId="0" fontId="31" fillId="0" borderId="40" xfId="62" applyFont="1" applyBorder="1" applyAlignment="1">
      <alignment wrapText="1"/>
      <protection/>
    </xf>
    <xf numFmtId="0" fontId="31" fillId="0" borderId="61" xfId="62" applyFont="1" applyBorder="1">
      <alignment/>
      <protection/>
    </xf>
    <xf numFmtId="0" fontId="31" fillId="0" borderId="0" xfId="62" applyFont="1" applyBorder="1" applyAlignment="1">
      <alignment/>
      <protection/>
    </xf>
    <xf numFmtId="44" fontId="31" fillId="0" borderId="40" xfId="62" applyNumberFormat="1" applyFont="1" applyBorder="1" applyAlignment="1">
      <alignment/>
      <protection/>
    </xf>
    <xf numFmtId="0" fontId="31" fillId="0" borderId="26" xfId="62" applyFont="1" applyBorder="1">
      <alignment/>
      <protection/>
    </xf>
    <xf numFmtId="0" fontId="31" fillId="0" borderId="46" xfId="62" applyFont="1" applyBorder="1">
      <alignment/>
      <protection/>
    </xf>
    <xf numFmtId="0" fontId="31" fillId="0" borderId="46" xfId="62" applyFont="1" applyBorder="1" applyAlignment="1">
      <alignment wrapText="1"/>
      <protection/>
    </xf>
    <xf numFmtId="0" fontId="31" fillId="0" borderId="46" xfId="62" applyFont="1" applyBorder="1" applyAlignment="1">
      <alignment/>
      <protection/>
    </xf>
    <xf numFmtId="0" fontId="31" fillId="0" borderId="36" xfId="62" applyFont="1" applyBorder="1">
      <alignment/>
      <protection/>
    </xf>
    <xf numFmtId="0" fontId="9" fillId="0" borderId="0" xfId="62" applyFont="1">
      <alignment/>
      <protection/>
    </xf>
    <xf numFmtId="0" fontId="9" fillId="0" borderId="0" xfId="62" applyFont="1" applyAlignment="1">
      <alignment/>
      <protection/>
    </xf>
    <xf numFmtId="0" fontId="32" fillId="40" borderId="71" xfId="62" applyFont="1" applyFill="1" applyBorder="1" applyAlignment="1">
      <alignment horizontal="left"/>
      <protection/>
    </xf>
    <xf numFmtId="0" fontId="32" fillId="40" borderId="72" xfId="62" applyFont="1" applyFill="1" applyBorder="1" applyAlignment="1">
      <alignment horizontal="left"/>
      <protection/>
    </xf>
    <xf numFmtId="0" fontId="32" fillId="40" borderId="73" xfId="62" applyFont="1" applyFill="1" applyBorder="1" applyAlignment="1">
      <alignment horizontal="left"/>
      <protection/>
    </xf>
    <xf numFmtId="0" fontId="9" fillId="40" borderId="0" xfId="62" applyFont="1" applyFill="1" applyBorder="1">
      <alignment/>
      <protection/>
    </xf>
    <xf numFmtId="0" fontId="9" fillId="40" borderId="40" xfId="62" applyFont="1" applyFill="1" applyBorder="1">
      <alignment/>
      <protection/>
    </xf>
    <xf numFmtId="0" fontId="9" fillId="40" borderId="46" xfId="62" applyFont="1" applyFill="1" applyBorder="1">
      <alignment/>
      <protection/>
    </xf>
    <xf numFmtId="0" fontId="9" fillId="40" borderId="36" xfId="62" applyFont="1" applyFill="1" applyBorder="1">
      <alignment/>
      <protection/>
    </xf>
    <xf numFmtId="0" fontId="9" fillId="0" borderId="61" xfId="62" applyFont="1" applyBorder="1" applyAlignment="1">
      <alignment horizontal="left"/>
      <protection/>
    </xf>
    <xf numFmtId="0" fontId="9" fillId="0" borderId="0" xfId="62" applyFont="1" applyFill="1" applyBorder="1" applyAlignment="1">
      <alignment vertical="center"/>
      <protection/>
    </xf>
    <xf numFmtId="0" fontId="9" fillId="0" borderId="0" xfId="62" applyFont="1" applyBorder="1" applyAlignment="1">
      <alignment horizontal="centerContinuous"/>
      <protection/>
    </xf>
    <xf numFmtId="0" fontId="9" fillId="0" borderId="40" xfId="62" applyFont="1" applyBorder="1">
      <alignment/>
      <protection/>
    </xf>
    <xf numFmtId="0" fontId="9" fillId="0" borderId="61" xfId="62" applyFont="1" applyFill="1" applyBorder="1" applyAlignment="1">
      <alignment horizontal="left" vertical="center"/>
      <protection/>
    </xf>
    <xf numFmtId="0" fontId="30" fillId="0" borderId="22" xfId="62" applyFont="1" applyBorder="1" applyAlignment="1">
      <alignment horizontal="center" vertical="center" wrapText="1"/>
      <protection/>
    </xf>
    <xf numFmtId="0" fontId="9" fillId="0" borderId="12" xfId="62" applyFont="1" applyBorder="1" applyAlignment="1">
      <alignment horizontal="left"/>
      <protection/>
    </xf>
    <xf numFmtId="0" fontId="1" fillId="0" borderId="45" xfId="62" applyFont="1" applyBorder="1">
      <alignment/>
      <protection/>
    </xf>
    <xf numFmtId="0" fontId="1" fillId="0" borderId="35" xfId="62" applyFont="1" applyBorder="1">
      <alignment/>
      <protection/>
    </xf>
    <xf numFmtId="39" fontId="9" fillId="0" borderId="18" xfId="62" applyNumberFormat="1" applyFont="1" applyBorder="1">
      <alignment/>
      <protection/>
    </xf>
    <xf numFmtId="168" fontId="9" fillId="43" borderId="17" xfId="44" applyNumberFormat="1" applyFont="1" applyFill="1" applyBorder="1" applyAlignment="1">
      <alignment/>
    </xf>
    <xf numFmtId="0" fontId="9" fillId="0" borderId="16" xfId="62" applyFont="1" applyBorder="1" applyAlignment="1">
      <alignment horizontal="left"/>
      <protection/>
    </xf>
    <xf numFmtId="0" fontId="9" fillId="0" borderId="17" xfId="62" applyFont="1" applyBorder="1" applyAlignment="1">
      <alignment horizontal="left" indent="1"/>
      <protection/>
    </xf>
    <xf numFmtId="168" fontId="9" fillId="41" borderId="17" xfId="44" applyNumberFormat="1" applyFont="1" applyFill="1" applyBorder="1" applyAlignment="1">
      <alignment/>
    </xf>
    <xf numFmtId="0" fontId="30" fillId="0" borderId="16" xfId="62" applyFont="1" applyBorder="1" applyAlignment="1">
      <alignment horizontal="left"/>
      <protection/>
    </xf>
    <xf numFmtId="0" fontId="9" fillId="0" borderId="17" xfId="62" applyFont="1" applyBorder="1" applyAlignment="1">
      <alignment horizontal="centerContinuous"/>
      <protection/>
    </xf>
    <xf numFmtId="43" fontId="30" fillId="0" borderId="17" xfId="44" applyNumberFormat="1" applyFont="1" applyBorder="1" applyAlignment="1">
      <alignment/>
    </xf>
    <xf numFmtId="0" fontId="9" fillId="0" borderId="75" xfId="62" applyFont="1" applyBorder="1">
      <alignment/>
      <protection/>
    </xf>
    <xf numFmtId="0" fontId="9" fillId="0" borderId="0" xfId="62" applyFont="1" applyFill="1" applyBorder="1">
      <alignment/>
      <protection/>
    </xf>
    <xf numFmtId="0" fontId="9" fillId="0" borderId="0" xfId="62" applyFont="1" applyBorder="1" applyAlignment="1">
      <alignment horizontal="left"/>
      <protection/>
    </xf>
    <xf numFmtId="0" fontId="33" fillId="0" borderId="0" xfId="62" applyFont="1" applyAlignment="1">
      <alignment horizontal="left"/>
      <protection/>
    </xf>
    <xf numFmtId="0" fontId="33" fillId="0" borderId="0" xfId="62" applyFont="1">
      <alignment/>
      <protection/>
    </xf>
    <xf numFmtId="0" fontId="1" fillId="0" borderId="0" xfId="62" applyFont="1" applyAlignment="1">
      <alignment horizontal="left"/>
      <protection/>
    </xf>
    <xf numFmtId="0" fontId="9" fillId="0" borderId="36" xfId="62" applyFont="1" applyBorder="1">
      <alignment/>
      <protection/>
    </xf>
    <xf numFmtId="0" fontId="9" fillId="0" borderId="46" xfId="62" applyFont="1" applyBorder="1">
      <alignment/>
      <protection/>
    </xf>
    <xf numFmtId="0" fontId="9" fillId="0" borderId="26" xfId="62" applyFont="1" applyBorder="1">
      <alignment/>
      <protection/>
    </xf>
    <xf numFmtId="0" fontId="9" fillId="0" borderId="61" xfId="62" applyFont="1" applyBorder="1">
      <alignment/>
      <protection/>
    </xf>
    <xf numFmtId="2" fontId="30" fillId="0" borderId="17" xfId="62" applyNumberFormat="1" applyFont="1" applyFill="1" applyBorder="1">
      <alignment/>
      <protection/>
    </xf>
    <xf numFmtId="0" fontId="30" fillId="0" borderId="16" xfId="62" applyFont="1" applyBorder="1">
      <alignment/>
      <protection/>
    </xf>
    <xf numFmtId="2" fontId="9" fillId="0" borderId="18" xfId="62" applyNumberFormat="1" applyFont="1" applyFill="1" applyBorder="1">
      <alignment/>
      <protection/>
    </xf>
    <xf numFmtId="2" fontId="9" fillId="0" borderId="17" xfId="62" applyNumberFormat="1" applyFont="1" applyFill="1" applyBorder="1">
      <alignment/>
      <protection/>
    </xf>
    <xf numFmtId="0" fontId="9" fillId="0" borderId="16" xfId="62" applyFont="1" applyBorder="1">
      <alignment/>
      <protection/>
    </xf>
    <xf numFmtId="0" fontId="9" fillId="0" borderId="40" xfId="62" applyFont="1" applyBorder="1" applyAlignment="1">
      <alignment horizontal="centerContinuous"/>
      <protection/>
    </xf>
    <xf numFmtId="0" fontId="9" fillId="0" borderId="61" xfId="62" applyFont="1" applyBorder="1" applyAlignment="1">
      <alignment horizontal="centerContinuous"/>
      <protection/>
    </xf>
    <xf numFmtId="0" fontId="1" fillId="0" borderId="61" xfId="62" applyFont="1" applyBorder="1">
      <alignment/>
      <protection/>
    </xf>
    <xf numFmtId="0" fontId="9" fillId="40" borderId="36" xfId="62" applyFont="1" applyFill="1" applyBorder="1" applyAlignment="1">
      <alignment horizontal="centerContinuous"/>
      <protection/>
    </xf>
    <xf numFmtId="0" fontId="9" fillId="40" borderId="40" xfId="62" applyFont="1" applyFill="1" applyBorder="1" applyAlignment="1">
      <alignment horizontal="centerContinuous"/>
      <protection/>
    </xf>
    <xf numFmtId="0" fontId="1" fillId="40" borderId="73" xfId="62" applyFont="1" applyFill="1" applyBorder="1">
      <alignment/>
      <protection/>
    </xf>
    <xf numFmtId="0" fontId="30" fillId="40" borderId="72" xfId="62" applyFont="1" applyFill="1" applyBorder="1" applyAlignment="1">
      <alignment/>
      <protection/>
    </xf>
    <xf numFmtId="0" fontId="30" fillId="40" borderId="71" xfId="62" applyFont="1" applyFill="1" applyBorder="1" applyAlignment="1">
      <alignment/>
      <protection/>
    </xf>
    <xf numFmtId="0" fontId="14" fillId="40" borderId="71" xfId="62" applyFont="1" applyFill="1" applyBorder="1" applyAlignment="1">
      <alignment horizontal="left" vertical="center"/>
      <protection/>
    </xf>
    <xf numFmtId="0" fontId="14" fillId="40" borderId="72" xfId="62" applyFont="1" applyFill="1" applyBorder="1" applyAlignment="1">
      <alignment horizontal="left" vertical="center"/>
      <protection/>
    </xf>
    <xf numFmtId="0" fontId="14" fillId="40" borderId="73" xfId="62" applyFont="1" applyFill="1" applyBorder="1" applyAlignment="1">
      <alignment horizontal="left" vertical="center"/>
      <protection/>
    </xf>
    <xf numFmtId="0" fontId="14" fillId="40" borderId="61" xfId="62" applyFont="1" applyFill="1" applyBorder="1" applyAlignment="1">
      <alignment horizontal="left" vertical="center"/>
      <protection/>
    </xf>
    <xf numFmtId="0" fontId="14" fillId="40" borderId="0" xfId="62" applyFont="1" applyFill="1" applyBorder="1" applyAlignment="1">
      <alignment horizontal="left" vertical="center"/>
      <protection/>
    </xf>
    <xf numFmtId="0" fontId="14" fillId="40" borderId="40" xfId="62" applyFont="1" applyFill="1" applyBorder="1" applyAlignment="1">
      <alignment horizontal="left" vertical="center"/>
      <protection/>
    </xf>
    <xf numFmtId="0" fontId="4" fillId="0" borderId="0" xfId="62" applyFont="1" applyBorder="1" applyAlignment="1">
      <alignment horizontal="center"/>
      <protection/>
    </xf>
    <xf numFmtId="0" fontId="2" fillId="0" borderId="0" xfId="62" applyFont="1" applyBorder="1" applyAlignment="1">
      <alignment horizontal="left" wrapText="1"/>
      <protection/>
    </xf>
    <xf numFmtId="0" fontId="2" fillId="0" borderId="0" xfId="63" applyFont="1" applyBorder="1" applyAlignment="1">
      <alignment horizontal="left" vertical="top" wrapText="1"/>
      <protection/>
    </xf>
    <xf numFmtId="0" fontId="10" fillId="0" borderId="61" xfId="63" applyFont="1" applyBorder="1" applyAlignment="1">
      <alignment horizontal="left" wrapText="1"/>
      <protection/>
    </xf>
    <xf numFmtId="0" fontId="10" fillId="0" borderId="0" xfId="63" applyFont="1" applyBorder="1" applyAlignment="1">
      <alignment horizontal="left" wrapText="1"/>
      <protection/>
    </xf>
    <xf numFmtId="0" fontId="14" fillId="40" borderId="71" xfId="63" applyFont="1" applyFill="1" applyBorder="1" applyAlignment="1">
      <alignment horizontal="left" vertical="center"/>
      <protection/>
    </xf>
    <xf numFmtId="0" fontId="14" fillId="40" borderId="72" xfId="63" applyFont="1" applyFill="1" applyBorder="1" applyAlignment="1">
      <alignment horizontal="left" vertical="center"/>
      <protection/>
    </xf>
    <xf numFmtId="0" fontId="14" fillId="40" borderId="73" xfId="63" applyFont="1" applyFill="1" applyBorder="1" applyAlignment="1">
      <alignment horizontal="left" vertical="center"/>
      <protection/>
    </xf>
    <xf numFmtId="0" fontId="14" fillId="40" borderId="61" xfId="63" applyFont="1" applyFill="1" applyBorder="1" applyAlignment="1">
      <alignment horizontal="left" vertical="center"/>
      <protection/>
    </xf>
    <xf numFmtId="0" fontId="14" fillId="40" borderId="0" xfId="63" applyFont="1" applyFill="1" applyBorder="1" applyAlignment="1">
      <alignment horizontal="left" vertical="center"/>
      <protection/>
    </xf>
    <xf numFmtId="0" fontId="14" fillId="40" borderId="40" xfId="63" applyFont="1" applyFill="1" applyBorder="1" applyAlignment="1">
      <alignment horizontal="left" vertical="center"/>
      <protection/>
    </xf>
    <xf numFmtId="0" fontId="6" fillId="0" borderId="0" xfId="63" applyFont="1" applyBorder="1" applyAlignment="1">
      <alignment horizontal="center" wrapText="1"/>
      <protection/>
    </xf>
    <xf numFmtId="0" fontId="24" fillId="0" borderId="0" xfId="63" applyFont="1" applyBorder="1" applyAlignment="1">
      <alignment horizontal="left"/>
      <protection/>
    </xf>
    <xf numFmtId="0" fontId="2" fillId="0" borderId="0" xfId="63" applyFont="1" applyBorder="1" applyAlignment="1">
      <alignment horizontal="left" wrapText="1"/>
      <protection/>
    </xf>
    <xf numFmtId="0" fontId="24" fillId="0" borderId="0" xfId="63" applyFont="1" applyBorder="1" applyAlignment="1">
      <alignment horizontal="left" vertical="top" wrapText="1"/>
      <protection/>
    </xf>
    <xf numFmtId="0" fontId="9" fillId="0" borderId="12" xfId="62" applyFont="1" applyBorder="1" applyAlignment="1">
      <alignment horizontal="left" vertical="top" wrapText="1"/>
      <protection/>
    </xf>
    <xf numFmtId="0" fontId="9" fillId="0" borderId="45" xfId="62" applyFont="1" applyBorder="1" applyAlignment="1">
      <alignment horizontal="left" vertical="top" wrapText="1"/>
      <protection/>
    </xf>
    <xf numFmtId="0" fontId="9" fillId="0" borderId="37" xfId="62" applyFont="1" applyBorder="1" applyAlignment="1">
      <alignment horizontal="left" vertical="top" wrapText="1"/>
      <protection/>
    </xf>
    <xf numFmtId="0" fontId="9" fillId="0" borderId="45" xfId="62" applyFont="1" applyBorder="1" applyAlignment="1">
      <alignment vertical="top" wrapText="1"/>
      <protection/>
    </xf>
    <xf numFmtId="0" fontId="1" fillId="0" borderId="45" xfId="62" applyFont="1" applyBorder="1" applyAlignment="1">
      <alignment wrapText="1"/>
      <protection/>
    </xf>
    <xf numFmtId="0" fontId="1" fillId="0" borderId="35" xfId="62" applyFont="1" applyBorder="1" applyAlignment="1">
      <alignment wrapText="1"/>
      <protection/>
    </xf>
    <xf numFmtId="0" fontId="31" fillId="0" borderId="61" xfId="62" applyFont="1" applyBorder="1" applyAlignment="1">
      <alignment horizontal="left" vertical="top" wrapText="1"/>
      <protection/>
    </xf>
    <xf numFmtId="0" fontId="31" fillId="0" borderId="0" xfId="62" applyFont="1" applyBorder="1" applyAlignment="1">
      <alignment horizontal="left" vertical="top" wrapText="1"/>
      <protection/>
    </xf>
    <xf numFmtId="0" fontId="31" fillId="0" borderId="40" xfId="62" applyFont="1" applyBorder="1" applyAlignment="1">
      <alignment horizontal="left" vertical="top" wrapText="1"/>
      <protection/>
    </xf>
    <xf numFmtId="0" fontId="9" fillId="0" borderId="61" xfId="62" applyFont="1" applyBorder="1" applyAlignment="1">
      <alignment horizontal="left"/>
      <protection/>
    </xf>
    <xf numFmtId="0" fontId="9" fillId="0" borderId="0" xfId="62" applyFont="1" applyBorder="1" applyAlignment="1">
      <alignment horizontal="left"/>
      <protection/>
    </xf>
    <xf numFmtId="0" fontId="9" fillId="0" borderId="26" xfId="62" applyFont="1" applyBorder="1" applyAlignment="1">
      <alignment horizontal="left" wrapText="1"/>
      <protection/>
    </xf>
    <xf numFmtId="0" fontId="9" fillId="0" borderId="46" xfId="62" applyFont="1" applyBorder="1" applyAlignment="1">
      <alignment horizontal="left" wrapText="1"/>
      <protection/>
    </xf>
    <xf numFmtId="0" fontId="9" fillId="0" borderId="36" xfId="62" applyFont="1" applyBorder="1" applyAlignment="1">
      <alignment horizontal="left" wrapText="1"/>
      <protection/>
    </xf>
    <xf numFmtId="0" fontId="30" fillId="40" borderId="61" xfId="62" applyFont="1" applyFill="1" applyBorder="1" applyAlignment="1">
      <alignment horizontal="left" vertical="center"/>
      <protection/>
    </xf>
    <xf numFmtId="0" fontId="9" fillId="40" borderId="0" xfId="62" applyFont="1" applyFill="1" applyBorder="1" applyAlignment="1">
      <alignment vertical="center"/>
      <protection/>
    </xf>
    <xf numFmtId="0" fontId="9" fillId="40" borderId="26" xfId="62" applyFont="1" applyFill="1" applyBorder="1" applyAlignment="1">
      <alignment vertical="center"/>
      <protection/>
    </xf>
    <xf numFmtId="0" fontId="9" fillId="40" borderId="46" xfId="62" applyFont="1" applyFill="1" applyBorder="1" applyAlignment="1">
      <alignment vertical="center"/>
      <protection/>
    </xf>
    <xf numFmtId="0" fontId="30" fillId="0" borderId="61" xfId="62" applyFont="1" applyBorder="1" applyAlignment="1">
      <alignment horizontal="left"/>
      <protection/>
    </xf>
    <xf numFmtId="0" fontId="30" fillId="0" borderId="0" xfId="62" applyFont="1" applyBorder="1" applyAlignment="1">
      <alignment horizontal="left"/>
      <protection/>
    </xf>
    <xf numFmtId="0" fontId="30" fillId="0" borderId="40" xfId="62" applyFont="1" applyBorder="1" applyAlignment="1">
      <alignment horizontal="left"/>
      <protection/>
    </xf>
    <xf numFmtId="0" fontId="30" fillId="0" borderId="27" xfId="62" applyFont="1" applyBorder="1" applyAlignment="1">
      <alignment horizontal="left" vertical="center"/>
      <protection/>
    </xf>
    <xf numFmtId="0" fontId="30" fillId="0" borderId="75" xfId="62" applyFont="1" applyBorder="1" applyAlignment="1">
      <alignment horizontal="left" vertical="center"/>
      <protection/>
    </xf>
    <xf numFmtId="0" fontId="30" fillId="0" borderId="76" xfId="62" applyFont="1" applyBorder="1" applyAlignment="1">
      <alignment horizontal="left" vertical="center"/>
      <protection/>
    </xf>
    <xf numFmtId="0" fontId="30" fillId="0" borderId="61" xfId="62" applyFont="1" applyBorder="1" applyAlignment="1">
      <alignment horizontal="left" vertical="center"/>
      <protection/>
    </xf>
    <xf numFmtId="0" fontId="30" fillId="0" borderId="0" xfId="62" applyFont="1" applyBorder="1" applyAlignment="1">
      <alignment horizontal="left" vertical="center"/>
      <protection/>
    </xf>
    <xf numFmtId="0" fontId="30" fillId="0" borderId="77" xfId="62" applyFont="1" applyBorder="1" applyAlignment="1">
      <alignment horizontal="left" vertical="center"/>
      <protection/>
    </xf>
    <xf numFmtId="0" fontId="30" fillId="0" borderId="66" xfId="62" applyFont="1" applyBorder="1" applyAlignment="1">
      <alignment horizontal="left" vertical="center"/>
      <protection/>
    </xf>
    <xf numFmtId="0" fontId="30" fillId="0" borderId="67" xfId="62" applyFont="1" applyBorder="1" applyAlignment="1">
      <alignment horizontal="left" vertical="center"/>
      <protection/>
    </xf>
    <xf numFmtId="0" fontId="30" fillId="0" borderId="74" xfId="62" applyFont="1" applyBorder="1" applyAlignment="1">
      <alignment horizontal="left" vertical="center"/>
      <protection/>
    </xf>
    <xf numFmtId="0" fontId="30" fillId="0" borderId="19" xfId="62" applyFont="1" applyBorder="1" applyAlignment="1">
      <alignment horizontal="center" wrapText="1"/>
      <protection/>
    </xf>
    <xf numFmtId="0" fontId="30" fillId="0" borderId="31" xfId="62" applyFont="1" applyBorder="1" applyAlignment="1">
      <alignment horizontal="center" wrapText="1"/>
      <protection/>
    </xf>
    <xf numFmtId="0" fontId="30" fillId="0" borderId="21" xfId="62" applyFont="1" applyBorder="1" applyAlignment="1">
      <alignment horizontal="center" wrapText="1"/>
      <protection/>
    </xf>
    <xf numFmtId="0" fontId="30" fillId="0" borderId="20" xfId="62" applyFont="1" applyBorder="1" applyAlignment="1">
      <alignment horizontal="center" vertical="center" wrapText="1"/>
      <protection/>
    </xf>
    <xf numFmtId="0" fontId="30" fillId="0" borderId="32" xfId="62" applyFont="1" applyBorder="1" applyAlignment="1">
      <alignment horizontal="center" vertical="center" wrapText="1"/>
      <protection/>
    </xf>
    <xf numFmtId="0" fontId="30" fillId="0" borderId="18" xfId="62" applyFont="1" applyBorder="1" applyAlignment="1">
      <alignment horizontal="center" vertical="center"/>
      <protection/>
    </xf>
    <xf numFmtId="0" fontId="9" fillId="0" borderId="61" xfId="62" applyFont="1" applyBorder="1" applyAlignment="1">
      <alignment horizontal="left" wrapText="1"/>
      <protection/>
    </xf>
    <xf numFmtId="0" fontId="9" fillId="0" borderId="0" xfId="62" applyFont="1" applyBorder="1" applyAlignment="1">
      <alignment horizontal="left" wrapText="1"/>
      <protection/>
    </xf>
    <xf numFmtId="0" fontId="9" fillId="0" borderId="40" xfId="62" applyFont="1" applyBorder="1" applyAlignment="1">
      <alignment horizontal="left" wrapText="1"/>
      <protection/>
    </xf>
    <xf numFmtId="0" fontId="1" fillId="40" borderId="0" xfId="62" applyFont="1" applyFill="1" applyBorder="1" applyAlignment="1">
      <alignment vertical="center"/>
      <protection/>
    </xf>
    <xf numFmtId="0" fontId="1" fillId="40" borderId="26" xfId="62" applyFont="1" applyFill="1" applyBorder="1" applyAlignment="1">
      <alignment vertical="center"/>
      <protection/>
    </xf>
    <xf numFmtId="0" fontId="1" fillId="40" borderId="46" xfId="62" applyFont="1" applyFill="1" applyBorder="1" applyAlignment="1">
      <alignment vertical="center"/>
      <protection/>
    </xf>
    <xf numFmtId="0" fontId="30" fillId="0" borderId="61" xfId="62" applyFont="1" applyBorder="1" applyAlignment="1">
      <alignment horizontal="center"/>
      <protection/>
    </xf>
    <xf numFmtId="0" fontId="9" fillId="0" borderId="0" xfId="62" applyFont="1" applyBorder="1" applyAlignment="1">
      <alignment/>
      <protection/>
    </xf>
    <xf numFmtId="0" fontId="30" fillId="0" borderId="55" xfId="62" applyFont="1" applyBorder="1" applyAlignment="1">
      <alignment horizontal="left" vertical="center"/>
      <protection/>
    </xf>
    <xf numFmtId="0" fontId="30" fillId="0" borderId="54" xfId="62" applyFont="1" applyBorder="1" applyAlignment="1">
      <alignment horizontal="left" vertical="center"/>
      <protection/>
    </xf>
    <xf numFmtId="0" fontId="30" fillId="0" borderId="17" xfId="62" applyFont="1" applyBorder="1" applyAlignment="1">
      <alignment horizontal="center" vertical="center"/>
      <protection/>
    </xf>
    <xf numFmtId="0" fontId="5" fillId="37" borderId="38" xfId="0" applyFont="1" applyFill="1" applyBorder="1" applyAlignment="1">
      <alignment horizontal="left" vertical="center" wrapText="1"/>
    </xf>
    <xf numFmtId="0" fontId="5" fillId="37" borderId="24" xfId="0" applyFont="1" applyFill="1" applyBorder="1" applyAlignment="1">
      <alignment horizontal="left" vertical="center" wrapText="1"/>
    </xf>
    <xf numFmtId="0" fontId="5" fillId="37" borderId="25" xfId="0" applyFont="1" applyFill="1" applyBorder="1" applyAlignment="1">
      <alignment horizontal="left" vertical="center" wrapText="1"/>
    </xf>
    <xf numFmtId="0" fontId="5" fillId="37" borderId="15" xfId="0" applyFont="1" applyFill="1" applyBorder="1" applyAlignment="1">
      <alignment horizontal="left" vertical="center" wrapText="1"/>
    </xf>
    <xf numFmtId="0" fontId="5" fillId="37" borderId="14" xfId="0" applyFont="1" applyFill="1" applyBorder="1" applyAlignment="1">
      <alignment horizontal="left" vertical="center" wrapText="1"/>
    </xf>
    <xf numFmtId="0" fontId="5" fillId="37" borderId="23" xfId="0" applyFont="1" applyFill="1" applyBorder="1" applyAlignment="1">
      <alignment horizontal="left" vertical="center" wrapText="1"/>
    </xf>
    <xf numFmtId="0" fontId="2" fillId="0" borderId="13" xfId="0" applyFont="1" applyBorder="1" applyAlignment="1">
      <alignment horizontal="left" vertical="center" wrapText="1"/>
    </xf>
    <xf numFmtId="0" fontId="2" fillId="0" borderId="78"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2" xfId="0" applyFont="1" applyBorder="1" applyAlignment="1">
      <alignment horizontal="left" vertical="center" wrapText="1"/>
    </xf>
    <xf numFmtId="0" fontId="2" fillId="0" borderId="35" xfId="0" applyFont="1" applyBorder="1" applyAlignment="1">
      <alignment horizontal="left" vertical="center" wrapText="1"/>
    </xf>
    <xf numFmtId="0" fontId="2" fillId="0" borderId="16"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6" fillId="0" borderId="21" xfId="0" applyFont="1" applyFill="1" applyBorder="1" applyAlignment="1">
      <alignment horizontal="center" vertical="top" wrapText="1"/>
    </xf>
    <xf numFmtId="0" fontId="2" fillId="0" borderId="55" xfId="0" applyFont="1" applyBorder="1" applyAlignment="1">
      <alignment horizontal="left" vertical="center" wrapText="1"/>
    </xf>
    <xf numFmtId="0" fontId="2" fillId="0" borderId="19" xfId="0" applyFont="1" applyBorder="1" applyAlignment="1">
      <alignment horizontal="left" vertical="center" wrapText="1"/>
    </xf>
    <xf numFmtId="0" fontId="6" fillId="0" borderId="61" xfId="0" applyFont="1" applyFill="1" applyBorder="1" applyAlignment="1">
      <alignment horizontal="left" vertical="center" wrapText="1"/>
    </xf>
    <xf numFmtId="0" fontId="6" fillId="0" borderId="77" xfId="0" applyFont="1" applyFill="1" applyBorder="1" applyAlignment="1">
      <alignment horizontal="left" vertical="center" wrapText="1"/>
    </xf>
    <xf numFmtId="0" fontId="6" fillId="0" borderId="66" xfId="0" applyFont="1" applyFill="1" applyBorder="1" applyAlignment="1">
      <alignment horizontal="left" vertical="center" wrapText="1"/>
    </xf>
    <xf numFmtId="0" fontId="6" fillId="0" borderId="74" xfId="0" applyFont="1" applyFill="1" applyBorder="1" applyAlignment="1">
      <alignment horizontal="left" vertical="center" wrapText="1"/>
    </xf>
    <xf numFmtId="0" fontId="6" fillId="0" borderId="22" xfId="0" applyFont="1" applyFill="1" applyBorder="1" applyAlignment="1">
      <alignment horizontal="center" vertical="top" wrapText="1"/>
    </xf>
    <xf numFmtId="0" fontId="0" fillId="0" borderId="24" xfId="0" applyBorder="1" applyAlignment="1">
      <alignment/>
    </xf>
    <xf numFmtId="0" fontId="0" fillId="0" borderId="25" xfId="0" applyBorder="1" applyAlignment="1">
      <alignment/>
    </xf>
    <xf numFmtId="0" fontId="5" fillId="37" borderId="16" xfId="0" applyFont="1" applyFill="1" applyBorder="1" applyAlignment="1">
      <alignment horizontal="left" vertical="center" wrapText="1"/>
    </xf>
    <xf numFmtId="0" fontId="5" fillId="37" borderId="17" xfId="0" applyFont="1" applyFill="1" applyBorder="1" applyAlignment="1">
      <alignment horizontal="left" vertical="center" wrapText="1"/>
    </xf>
    <xf numFmtId="0" fontId="5" fillId="37" borderId="18" xfId="0" applyFont="1" applyFill="1" applyBorder="1" applyAlignment="1">
      <alignment horizontal="left" vertical="center" wrapText="1"/>
    </xf>
    <xf numFmtId="0" fontId="5" fillId="37" borderId="53" xfId="0" applyFont="1" applyFill="1" applyBorder="1" applyAlignment="1">
      <alignment horizontal="left" vertical="center" wrapText="1"/>
    </xf>
    <xf numFmtId="0" fontId="5" fillId="37" borderId="79" xfId="0" applyFont="1" applyFill="1" applyBorder="1" applyAlignment="1">
      <alignment horizontal="left" vertical="center" wrapText="1"/>
    </xf>
    <xf numFmtId="0" fontId="5" fillId="37" borderId="80" xfId="0" applyFont="1" applyFill="1" applyBorder="1" applyAlignment="1">
      <alignment horizontal="left" vertical="center" wrapText="1"/>
    </xf>
    <xf numFmtId="0" fontId="6" fillId="0" borderId="71" xfId="0" applyFont="1" applyFill="1" applyBorder="1" applyAlignment="1">
      <alignment horizontal="left" vertical="center" wrapText="1"/>
    </xf>
    <xf numFmtId="0" fontId="6" fillId="0" borderId="81" xfId="0" applyFont="1" applyFill="1" applyBorder="1" applyAlignment="1">
      <alignment horizontal="left" vertical="center" wrapText="1"/>
    </xf>
    <xf numFmtId="0" fontId="5" fillId="37" borderId="82" xfId="0" applyFont="1" applyFill="1" applyBorder="1" applyAlignment="1">
      <alignment horizontal="left" vertical="center" wrapText="1"/>
    </xf>
    <xf numFmtId="0" fontId="5" fillId="37" borderId="60"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83" xfId="0" applyFont="1" applyFill="1" applyBorder="1" applyAlignment="1">
      <alignment horizontal="center" vertical="top" wrapText="1"/>
    </xf>
    <xf numFmtId="0" fontId="5" fillId="37" borderId="84" xfId="0" applyFont="1" applyFill="1" applyBorder="1" applyAlignment="1">
      <alignment horizontal="left" vertical="center" wrapText="1"/>
    </xf>
    <xf numFmtId="0" fontId="2" fillId="0" borderId="13" xfId="0" applyFont="1" applyBorder="1" applyAlignment="1">
      <alignment horizontal="left" vertical="center" wrapText="1"/>
    </xf>
    <xf numFmtId="0" fontId="2" fillId="0" borderId="78" xfId="0" applyFont="1" applyBorder="1" applyAlignment="1">
      <alignment horizontal="left" vertical="center" wrapText="1"/>
    </xf>
    <xf numFmtId="0" fontId="2" fillId="0" borderId="55" xfId="0" applyFont="1" applyBorder="1" applyAlignment="1">
      <alignment horizontal="left" vertical="center" wrapText="1"/>
    </xf>
    <xf numFmtId="0" fontId="2" fillId="0" borderId="19" xfId="0" applyFont="1" applyBorder="1" applyAlignment="1">
      <alignment horizontal="left" vertical="center" wrapText="1"/>
    </xf>
    <xf numFmtId="0" fontId="6" fillId="0" borderId="54"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2" fillId="0" borderId="21" xfId="0" applyFont="1" applyFill="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2" xfId="0" applyFont="1" applyBorder="1" applyAlignment="1">
      <alignment horizontal="left" vertical="center" wrapText="1"/>
    </xf>
    <xf numFmtId="0" fontId="2" fillId="0" borderId="35" xfId="0" applyFont="1" applyBorder="1" applyAlignment="1">
      <alignment horizontal="left" vertical="center" wrapText="1"/>
    </xf>
    <xf numFmtId="0" fontId="2" fillId="0" borderId="22" xfId="0" applyFont="1" applyFill="1" applyBorder="1" applyAlignment="1">
      <alignment horizontal="center" vertical="center" wrapText="1"/>
    </xf>
    <xf numFmtId="0" fontId="5" fillId="37" borderId="48" xfId="0" applyFont="1" applyFill="1" applyBorder="1" applyAlignment="1">
      <alignment horizontal="center" vertical="center" wrapText="1"/>
    </xf>
    <xf numFmtId="0" fontId="5" fillId="37" borderId="50" xfId="0" applyFont="1" applyFill="1" applyBorder="1" applyAlignment="1">
      <alignment horizontal="center" vertical="center" wrapText="1"/>
    </xf>
    <xf numFmtId="0" fontId="5" fillId="37" borderId="49" xfId="0" applyFont="1" applyFill="1" applyBorder="1" applyAlignment="1">
      <alignment horizontal="center" vertical="center" wrapText="1"/>
    </xf>
    <xf numFmtId="0" fontId="1" fillId="37" borderId="24" xfId="0" applyFont="1" applyFill="1" applyBorder="1" applyAlignment="1">
      <alignment horizontal="left" vertical="center" wrapText="1"/>
    </xf>
    <xf numFmtId="0" fontId="1" fillId="37" borderId="25" xfId="0" applyFont="1" applyFill="1" applyBorder="1" applyAlignment="1">
      <alignment horizontal="left" vertical="center" wrapText="1"/>
    </xf>
    <xf numFmtId="0" fontId="1" fillId="37" borderId="15" xfId="0" applyFont="1" applyFill="1" applyBorder="1" applyAlignment="1">
      <alignment horizontal="left" vertical="center" wrapText="1"/>
    </xf>
    <xf numFmtId="0" fontId="1" fillId="37" borderId="14" xfId="0" applyFont="1" applyFill="1" applyBorder="1" applyAlignment="1">
      <alignment horizontal="left" vertical="center" wrapText="1"/>
    </xf>
    <xf numFmtId="0" fontId="1" fillId="37" borderId="23" xfId="0" applyFont="1" applyFill="1" applyBorder="1" applyAlignment="1">
      <alignment horizontal="left"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0" fillId="39" borderId="71" xfId="0" applyFont="1" applyFill="1" applyBorder="1" applyAlignment="1">
      <alignment wrapText="1"/>
    </xf>
    <xf numFmtId="0" fontId="20" fillId="39" borderId="72" xfId="0" applyFont="1" applyFill="1" applyBorder="1" applyAlignment="1">
      <alignment wrapText="1"/>
    </xf>
    <xf numFmtId="0" fontId="20" fillId="39" borderId="73" xfId="0" applyFont="1" applyFill="1" applyBorder="1" applyAlignment="1">
      <alignment wrapText="1"/>
    </xf>
    <xf numFmtId="0" fontId="20" fillId="39" borderId="26" xfId="0" applyFont="1" applyFill="1" applyBorder="1" applyAlignment="1">
      <alignment wrapText="1"/>
    </xf>
    <xf numFmtId="0" fontId="20" fillId="39" borderId="46" xfId="0" applyFont="1" applyFill="1" applyBorder="1" applyAlignment="1">
      <alignment wrapText="1"/>
    </xf>
    <xf numFmtId="0" fontId="20" fillId="39" borderId="36" xfId="0" applyFont="1" applyFill="1" applyBorder="1" applyAlignment="1">
      <alignment wrapText="1"/>
    </xf>
    <xf numFmtId="0" fontId="5" fillId="39" borderId="85" xfId="0" applyFont="1" applyFill="1" applyBorder="1" applyAlignment="1">
      <alignment horizontal="left" wrapText="1"/>
    </xf>
    <xf numFmtId="0" fontId="5" fillId="39" borderId="86" xfId="0" applyFont="1" applyFill="1" applyBorder="1" applyAlignment="1">
      <alignment horizontal="left" wrapText="1"/>
    </xf>
    <xf numFmtId="0" fontId="5" fillId="39" borderId="87" xfId="0" applyFont="1" applyFill="1" applyBorder="1" applyAlignment="1">
      <alignment horizontal="left" wrapText="1"/>
    </xf>
    <xf numFmtId="0" fontId="5" fillId="39" borderId="88" xfId="0" applyFont="1" applyFill="1" applyBorder="1" applyAlignment="1">
      <alignment horizontal="left" wrapText="1"/>
    </xf>
    <xf numFmtId="0" fontId="5" fillId="39" borderId="89" xfId="0" applyFont="1" applyFill="1" applyBorder="1" applyAlignment="1">
      <alignment horizontal="left" wrapText="1"/>
    </xf>
    <xf numFmtId="0" fontId="5" fillId="39" borderId="63" xfId="0" applyFont="1" applyFill="1" applyBorder="1" applyAlignment="1">
      <alignment horizontal="left" wrapText="1"/>
    </xf>
    <xf numFmtId="0" fontId="1" fillId="0" borderId="90" xfId="0" applyFont="1" applyBorder="1" applyAlignment="1">
      <alignment wrapText="1"/>
    </xf>
    <xf numFmtId="0" fontId="1" fillId="0" borderId="91" xfId="0" applyFont="1" applyBorder="1" applyAlignment="1">
      <alignment wrapText="1"/>
    </xf>
    <xf numFmtId="0" fontId="1" fillId="0" borderId="92" xfId="0" applyFont="1" applyBorder="1" applyAlignment="1">
      <alignment wrapText="1"/>
    </xf>
    <xf numFmtId="0" fontId="1" fillId="0" borderId="65" xfId="0" applyFont="1" applyBorder="1" applyAlignment="1">
      <alignment wrapText="1"/>
    </xf>
    <xf numFmtId="0" fontId="2" fillId="0" borderId="93" xfId="0" applyFont="1" applyBorder="1" applyAlignment="1">
      <alignment wrapText="1"/>
    </xf>
    <xf numFmtId="0" fontId="2" fillId="0" borderId="94" xfId="0" applyFont="1" applyBorder="1" applyAlignment="1">
      <alignment wrapText="1"/>
    </xf>
    <xf numFmtId="0" fontId="2" fillId="0" borderId="95" xfId="0" applyFont="1" applyBorder="1" applyAlignment="1">
      <alignment wrapText="1"/>
    </xf>
    <xf numFmtId="0" fontId="2" fillId="0" borderId="96" xfId="0" applyFont="1" applyBorder="1" applyAlignment="1">
      <alignment horizontal="center" wrapText="1"/>
    </xf>
    <xf numFmtId="0" fontId="2" fillId="0" borderId="97" xfId="0" applyFont="1" applyBorder="1" applyAlignment="1">
      <alignment horizontal="center" wrapText="1"/>
    </xf>
    <xf numFmtId="0" fontId="2" fillId="0" borderId="98" xfId="0" applyFont="1" applyBorder="1" applyAlignment="1">
      <alignment horizontal="center" wrapText="1"/>
    </xf>
    <xf numFmtId="0" fontId="2" fillId="0" borderId="99" xfId="0" applyFont="1" applyBorder="1" applyAlignment="1">
      <alignment horizontal="center" wrapText="1"/>
    </xf>
    <xf numFmtId="0" fontId="2" fillId="0" borderId="86" xfId="0" applyFont="1" applyBorder="1" applyAlignment="1">
      <alignment horizontal="center" wrapText="1"/>
    </xf>
    <xf numFmtId="0" fontId="2" fillId="0" borderId="87" xfId="0" applyFont="1" applyBorder="1" applyAlignment="1">
      <alignment horizontal="center" wrapText="1"/>
    </xf>
    <xf numFmtId="0" fontId="2" fillId="0" borderId="100" xfId="0" applyFont="1" applyBorder="1" applyAlignment="1">
      <alignment horizontal="center" wrapText="1"/>
    </xf>
    <xf numFmtId="0" fontId="2" fillId="0" borderId="89" xfId="0" applyFont="1" applyBorder="1" applyAlignment="1">
      <alignment horizontal="center" wrapText="1"/>
    </xf>
    <xf numFmtId="0" fontId="2" fillId="0" borderId="63" xfId="0" applyFont="1" applyBorder="1" applyAlignment="1">
      <alignment horizontal="center" wrapText="1"/>
    </xf>
    <xf numFmtId="0" fontId="2" fillId="0" borderId="85" xfId="0" applyFont="1" applyBorder="1" applyAlignment="1">
      <alignment horizontal="center" wrapText="1"/>
    </xf>
    <xf numFmtId="0" fontId="2" fillId="0" borderId="88" xfId="0" applyFont="1" applyBorder="1" applyAlignment="1">
      <alignment horizontal="center" wrapText="1"/>
    </xf>
    <xf numFmtId="0" fontId="2" fillId="0" borderId="101" xfId="0" applyFont="1" applyBorder="1" applyAlignment="1">
      <alignment horizontal="center" wrapText="1"/>
    </xf>
    <xf numFmtId="0" fontId="2" fillId="0" borderId="64" xfId="0" applyFont="1" applyBorder="1" applyAlignment="1">
      <alignment horizontal="center" wrapText="1"/>
    </xf>
    <xf numFmtId="0" fontId="2" fillId="0" borderId="102" xfId="0" applyFont="1" applyBorder="1" applyAlignment="1">
      <alignment horizontal="center" wrapText="1"/>
    </xf>
    <xf numFmtId="0" fontId="2" fillId="0" borderId="103" xfId="0" applyFont="1" applyBorder="1" applyAlignment="1">
      <alignment horizontal="center" wrapText="1"/>
    </xf>
    <xf numFmtId="0" fontId="5" fillId="39" borderId="85" xfId="0" applyFont="1" applyFill="1" applyBorder="1" applyAlignment="1">
      <alignment vertical="top" wrapText="1"/>
    </xf>
    <xf numFmtId="0" fontId="5" fillId="39" borderId="86" xfId="0" applyFont="1" applyFill="1" applyBorder="1" applyAlignment="1">
      <alignment vertical="top" wrapText="1"/>
    </xf>
    <xf numFmtId="0" fontId="5" fillId="39" borderId="87" xfId="0" applyFont="1" applyFill="1" applyBorder="1" applyAlignment="1">
      <alignment vertical="top" wrapText="1"/>
    </xf>
    <xf numFmtId="0" fontId="5" fillId="39" borderId="88" xfId="0" applyFont="1" applyFill="1" applyBorder="1" applyAlignment="1">
      <alignment vertical="top" wrapText="1"/>
    </xf>
    <xf numFmtId="0" fontId="5" fillId="39" borderId="89" xfId="0" applyFont="1" applyFill="1" applyBorder="1" applyAlignment="1">
      <alignment vertical="top" wrapText="1"/>
    </xf>
    <xf numFmtId="0" fontId="5" fillId="39" borderId="63" xfId="0" applyFont="1" applyFill="1" applyBorder="1" applyAlignment="1">
      <alignment vertical="top" wrapText="1"/>
    </xf>
    <xf numFmtId="0" fontId="1" fillId="0" borderId="91" xfId="0" applyFont="1" applyBorder="1" applyAlignment="1">
      <alignment vertical="top" wrapText="1"/>
    </xf>
    <xf numFmtId="0" fontId="1" fillId="0" borderId="65" xfId="0" applyFont="1" applyBorder="1" applyAlignment="1">
      <alignment vertical="top" wrapText="1"/>
    </xf>
    <xf numFmtId="0" fontId="5" fillId="39" borderId="103" xfId="0" applyFont="1" applyFill="1" applyBorder="1" applyAlignment="1">
      <alignment vertical="top" wrapText="1"/>
    </xf>
    <xf numFmtId="0" fontId="5" fillId="39" borderId="97" xfId="0" applyFont="1" applyFill="1" applyBorder="1" applyAlignment="1">
      <alignment vertical="top" wrapText="1"/>
    </xf>
    <xf numFmtId="0" fontId="5" fillId="39" borderId="102" xfId="0" applyFont="1" applyFill="1" applyBorder="1" applyAlignment="1">
      <alignment vertical="top" wrapText="1"/>
    </xf>
    <xf numFmtId="0" fontId="1" fillId="0" borderId="92" xfId="0" applyFont="1" applyBorder="1" applyAlignment="1">
      <alignment vertical="top" wrapText="1"/>
    </xf>
    <xf numFmtId="0" fontId="1" fillId="0" borderId="93" xfId="0" applyFont="1" applyBorder="1" applyAlignment="1">
      <alignment horizontal="center" wrapText="1"/>
    </xf>
    <xf numFmtId="0" fontId="1" fillId="0" borderId="95" xfId="0" applyFont="1" applyBorder="1" applyAlignment="1">
      <alignment horizontal="center" wrapText="1"/>
    </xf>
    <xf numFmtId="0" fontId="1" fillId="0" borderId="99" xfId="0" applyFont="1" applyBorder="1" applyAlignment="1">
      <alignment horizontal="center" wrapText="1"/>
    </xf>
    <xf numFmtId="0" fontId="1" fillId="0" borderId="101" xfId="0" applyFont="1" applyBorder="1" applyAlignment="1">
      <alignment horizontal="center" wrapText="1"/>
    </xf>
    <xf numFmtId="0" fontId="1" fillId="0" borderId="100" xfId="0" applyFont="1" applyBorder="1" applyAlignment="1">
      <alignment horizontal="center" wrapText="1"/>
    </xf>
    <xf numFmtId="0" fontId="1" fillId="0" borderId="64" xfId="0" applyFont="1" applyBorder="1" applyAlignment="1">
      <alignment horizontal="center" wrapText="1"/>
    </xf>
    <xf numFmtId="0" fontId="1" fillId="0" borderId="96" xfId="0" applyFont="1" applyBorder="1" applyAlignment="1">
      <alignment horizontal="center" wrapText="1"/>
    </xf>
    <xf numFmtId="0" fontId="1" fillId="0" borderId="97" xfId="0" applyFont="1" applyBorder="1" applyAlignment="1">
      <alignment horizontal="center" wrapText="1"/>
    </xf>
    <xf numFmtId="0" fontId="1" fillId="0" borderId="98" xfId="0" applyFont="1" applyBorder="1" applyAlignment="1">
      <alignment horizontal="center" wrapText="1"/>
    </xf>
    <xf numFmtId="0" fontId="1" fillId="0" borderId="87" xfId="0" applyFont="1" applyBorder="1" applyAlignment="1">
      <alignment horizontal="center" wrapText="1"/>
    </xf>
    <xf numFmtId="0" fontId="1" fillId="0" borderId="63" xfId="0" applyFont="1" applyBorder="1" applyAlignment="1">
      <alignment horizontal="center" wrapText="1"/>
    </xf>
    <xf numFmtId="0" fontId="1" fillId="0" borderId="96" xfId="0" applyFont="1" applyBorder="1" applyAlignment="1">
      <alignment horizontal="center" vertical="top" wrapText="1"/>
    </xf>
    <xf numFmtId="0" fontId="1" fillId="0" borderId="102" xfId="0" applyFont="1" applyBorder="1" applyAlignment="1">
      <alignment horizontal="center" vertical="top" wrapText="1"/>
    </xf>
    <xf numFmtId="0" fontId="1" fillId="0" borderId="103" xfId="0" applyFont="1" applyBorder="1" applyAlignment="1">
      <alignment horizontal="center" vertical="top" wrapText="1"/>
    </xf>
    <xf numFmtId="0" fontId="1" fillId="0" borderId="98" xfId="0" applyFont="1" applyBorder="1" applyAlignment="1">
      <alignment horizontal="center" vertical="top" wrapText="1"/>
    </xf>
    <xf numFmtId="0" fontId="1" fillId="0" borderId="93" xfId="0" applyFont="1" applyBorder="1" applyAlignment="1">
      <alignment horizontal="center" vertical="top" wrapText="1"/>
    </xf>
    <xf numFmtId="0" fontId="1" fillId="0" borderId="95" xfId="0" applyFont="1" applyBorder="1" applyAlignment="1">
      <alignment horizontal="center" vertical="top" wrapText="1"/>
    </xf>
    <xf numFmtId="0" fontId="1" fillId="0" borderId="104" xfId="0" applyFont="1" applyBorder="1" applyAlignment="1">
      <alignment horizontal="center" vertical="top" wrapText="1"/>
    </xf>
    <xf numFmtId="0" fontId="1" fillId="0" borderId="105" xfId="0" applyFont="1" applyBorder="1" applyAlignment="1">
      <alignment horizontal="center" vertical="top" wrapText="1"/>
    </xf>
    <xf numFmtId="0" fontId="1" fillId="0" borderId="91" xfId="0" applyFont="1" applyBorder="1" applyAlignment="1">
      <alignment horizontal="center" vertical="top" wrapText="1"/>
    </xf>
    <xf numFmtId="0" fontId="1" fillId="0" borderId="65" xfId="0" applyFont="1" applyBorder="1" applyAlignment="1">
      <alignment horizontal="center" vertical="top" wrapText="1"/>
    </xf>
    <xf numFmtId="0" fontId="5" fillId="39" borderId="106" xfId="0" applyFont="1" applyFill="1" applyBorder="1" applyAlignment="1">
      <alignment vertical="top" wrapText="1"/>
    </xf>
    <xf numFmtId="0" fontId="5" fillId="39" borderId="107" xfId="0" applyFont="1" applyFill="1" applyBorder="1" applyAlignment="1">
      <alignment vertical="top" wrapText="1"/>
    </xf>
    <xf numFmtId="0" fontId="5" fillId="39" borderId="108" xfId="0" applyFont="1" applyFill="1" applyBorder="1" applyAlignment="1">
      <alignment vertical="top" wrapText="1"/>
    </xf>
    <xf numFmtId="0" fontId="1" fillId="0" borderId="109" xfId="0" applyFont="1" applyBorder="1" applyAlignment="1">
      <alignment horizontal="center" vertical="top" wrapText="1"/>
    </xf>
    <xf numFmtId="0" fontId="1" fillId="0" borderId="42" xfId="0" applyFont="1" applyBorder="1" applyAlignment="1">
      <alignment horizontal="center" vertical="top" wrapText="1"/>
    </xf>
    <xf numFmtId="0" fontId="1" fillId="0" borderId="110" xfId="0" applyFont="1" applyBorder="1" applyAlignment="1">
      <alignment horizontal="center" wrapText="1"/>
    </xf>
    <xf numFmtId="0" fontId="1" fillId="0" borderId="58" xfId="0" applyFont="1" applyBorder="1" applyAlignment="1">
      <alignment horizontal="center" wrapText="1"/>
    </xf>
    <xf numFmtId="0" fontId="9" fillId="0" borderId="110"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111" xfId="0" applyFont="1" applyBorder="1" applyAlignment="1">
      <alignment horizontal="center" vertical="center" wrapText="1"/>
    </xf>
    <xf numFmtId="0" fontId="9" fillId="0" borderId="112" xfId="0" applyFont="1" applyBorder="1" applyAlignment="1">
      <alignment horizontal="center" vertical="center" wrapText="1"/>
    </xf>
    <xf numFmtId="0" fontId="9" fillId="0" borderId="113" xfId="0" applyFont="1" applyBorder="1" applyAlignment="1">
      <alignment horizontal="center" vertical="center" wrapText="1"/>
    </xf>
    <xf numFmtId="0" fontId="9" fillId="0" borderId="114" xfId="0" applyFont="1" applyBorder="1" applyAlignment="1">
      <alignment horizontal="center" vertical="center" wrapText="1"/>
    </xf>
    <xf numFmtId="0" fontId="33" fillId="0" borderId="110" xfId="0" applyFont="1" applyBorder="1" applyAlignment="1">
      <alignment horizontal="center" vertical="center" wrapText="1"/>
    </xf>
    <xf numFmtId="0" fontId="33" fillId="0" borderId="58" xfId="0" applyFont="1" applyBorder="1" applyAlignment="1">
      <alignment horizontal="center" vertical="center" wrapText="1"/>
    </xf>
    <xf numFmtId="0" fontId="33" fillId="0" borderId="111" xfId="0" applyFont="1" applyBorder="1" applyAlignment="1">
      <alignment horizontal="center" vertical="center" wrapText="1"/>
    </xf>
    <xf numFmtId="0" fontId="33" fillId="0" borderId="112" xfId="0" applyFont="1" applyBorder="1" applyAlignment="1">
      <alignment horizontal="center" vertical="center" wrapText="1"/>
    </xf>
    <xf numFmtId="0" fontId="33" fillId="0" borderId="113" xfId="0" applyFont="1" applyBorder="1" applyAlignment="1">
      <alignment horizontal="center" vertical="center" wrapText="1"/>
    </xf>
    <xf numFmtId="0" fontId="33" fillId="0" borderId="114" xfId="0" applyFont="1" applyBorder="1" applyAlignment="1">
      <alignment horizontal="center" vertical="center" wrapText="1"/>
    </xf>
    <xf numFmtId="0" fontId="14" fillId="39" borderId="106" xfId="0" applyFont="1" applyFill="1" applyBorder="1" applyAlignment="1">
      <alignment wrapText="1"/>
    </xf>
    <xf numFmtId="0" fontId="14" fillId="39" borderId="107" xfId="0" applyFont="1" applyFill="1" applyBorder="1" applyAlignment="1">
      <alignment wrapText="1"/>
    </xf>
    <xf numFmtId="0" fontId="14" fillId="39" borderId="108" xfId="0" applyFont="1" applyFill="1" applyBorder="1" applyAlignment="1">
      <alignment wrapText="1"/>
    </xf>
    <xf numFmtId="0" fontId="15" fillId="0" borderId="109" xfId="0" applyFont="1" applyBorder="1" applyAlignment="1">
      <alignment wrapText="1"/>
    </xf>
    <xf numFmtId="0" fontId="15" fillId="0" borderId="42" xfId="0" applyFont="1" applyBorder="1" applyAlignment="1">
      <alignment wrapText="1"/>
    </xf>
    <xf numFmtId="0" fontId="15" fillId="0" borderId="115" xfId="0" applyFont="1" applyBorder="1" applyAlignment="1">
      <alignment wrapText="1"/>
    </xf>
    <xf numFmtId="0" fontId="15" fillId="0" borderId="110" xfId="0" applyFont="1" applyBorder="1" applyAlignment="1">
      <alignment horizontal="center" wrapText="1"/>
    </xf>
    <xf numFmtId="0" fontId="15" fillId="0" borderId="58" xfId="0" applyFont="1" applyBorder="1" applyAlignment="1">
      <alignment horizontal="center" wrapText="1"/>
    </xf>
    <xf numFmtId="0" fontId="15" fillId="0" borderId="62" xfId="0" applyFont="1" applyBorder="1" applyAlignment="1">
      <alignment horizontal="center" wrapText="1"/>
    </xf>
    <xf numFmtId="0" fontId="0" fillId="0" borderId="17" xfId="0" applyFont="1" applyBorder="1" applyAlignment="1">
      <alignment horizontal="center" vertical="center"/>
    </xf>
    <xf numFmtId="0" fontId="0" fillId="0" borderId="60" xfId="0" applyFont="1" applyBorder="1" applyAlignment="1">
      <alignment horizontal="center" vertical="center"/>
    </xf>
    <xf numFmtId="0" fontId="0" fillId="0" borderId="78" xfId="0" applyFont="1" applyBorder="1" applyAlignment="1">
      <alignment horizontal="center" vertical="center"/>
    </xf>
    <xf numFmtId="0" fontId="0" fillId="0" borderId="18" xfId="0" applyFont="1" applyBorder="1" applyAlignment="1">
      <alignment horizontal="center" vertical="center"/>
    </xf>
    <xf numFmtId="0" fontId="0" fillId="35" borderId="60"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13" fillId="35" borderId="60" xfId="0" applyFont="1" applyFill="1" applyBorder="1" applyAlignment="1">
      <alignment horizontal="center" vertical="center" wrapText="1"/>
    </xf>
    <xf numFmtId="0" fontId="13" fillId="35" borderId="78" xfId="0" applyFont="1" applyFill="1" applyBorder="1" applyAlignment="1">
      <alignment horizontal="center" vertical="center" wrapText="1"/>
    </xf>
    <xf numFmtId="0" fontId="5" fillId="37" borderId="38" xfId="0" applyFont="1" applyFill="1" applyBorder="1" applyAlignment="1">
      <alignment horizontal="left" vertical="center"/>
    </xf>
    <xf numFmtId="0" fontId="5" fillId="37" borderId="24" xfId="0" applyFont="1" applyFill="1" applyBorder="1" applyAlignment="1">
      <alignment horizontal="left" vertical="center"/>
    </xf>
    <xf numFmtId="0" fontId="5" fillId="37" borderId="25" xfId="0" applyFont="1" applyFill="1" applyBorder="1" applyAlignment="1">
      <alignment horizontal="left" vertical="center"/>
    </xf>
    <xf numFmtId="0" fontId="5" fillId="37" borderId="55" xfId="0" applyFont="1" applyFill="1" applyBorder="1" applyAlignment="1">
      <alignment horizontal="left" vertical="center"/>
    </xf>
    <xf numFmtId="0" fontId="5" fillId="37" borderId="19" xfId="0" applyFont="1" applyFill="1" applyBorder="1" applyAlignment="1">
      <alignment horizontal="left" vertical="center"/>
    </xf>
    <xf numFmtId="0" fontId="5" fillId="37" borderId="20" xfId="0" applyFont="1" applyFill="1" applyBorder="1" applyAlignment="1">
      <alignment horizontal="left"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10" fillId="0" borderId="16" xfId="0" applyFont="1" applyBorder="1" applyAlignment="1">
      <alignment horizontal="center" wrapText="1"/>
    </xf>
    <xf numFmtId="0" fontId="0" fillId="38" borderId="60" xfId="0" applyFont="1" applyFill="1" applyBorder="1" applyAlignment="1">
      <alignment horizontal="center" vertical="center"/>
    </xf>
    <xf numFmtId="0" fontId="0" fillId="38" borderId="78" xfId="0" applyFont="1" applyFill="1" applyBorder="1" applyAlignment="1">
      <alignment horizontal="center" vertical="center"/>
    </xf>
    <xf numFmtId="0" fontId="13" fillId="38" borderId="60" xfId="0" applyFont="1" applyFill="1" applyBorder="1" applyAlignment="1">
      <alignment horizontal="center" vertical="center" wrapText="1"/>
    </xf>
    <xf numFmtId="0" fontId="13" fillId="38" borderId="78" xfId="0" applyFont="1" applyFill="1" applyBorder="1" applyAlignment="1">
      <alignment horizontal="center" vertical="center" wrapText="1"/>
    </xf>
    <xf numFmtId="0" fontId="0" fillId="38" borderId="60" xfId="0" applyFont="1" applyFill="1" applyBorder="1" applyAlignment="1">
      <alignment horizontal="center" vertical="center" wrapText="1"/>
    </xf>
    <xf numFmtId="0" fontId="0" fillId="38" borderId="47" xfId="0" applyFont="1" applyFill="1" applyBorder="1" applyAlignment="1">
      <alignment horizontal="center" vertical="center" wrapText="1"/>
    </xf>
    <xf numFmtId="0" fontId="2" fillId="0" borderId="17" xfId="62" applyFont="1" applyBorder="1" applyAlignment="1">
      <alignment horizontal="center" wrapText="1"/>
      <protection/>
    </xf>
    <xf numFmtId="0" fontId="2" fillId="0" borderId="18" xfId="62" applyFont="1" applyBorder="1" applyAlignment="1">
      <alignment horizontal="center" wrapText="1"/>
      <protection/>
    </xf>
    <xf numFmtId="0" fontId="5" fillId="37" borderId="71" xfId="62" applyFont="1" applyFill="1" applyBorder="1" applyAlignment="1">
      <alignment horizontal="left" vertical="center" wrapText="1"/>
      <protection/>
    </xf>
    <xf numFmtId="0" fontId="5" fillId="37" borderId="72" xfId="62" applyFont="1" applyFill="1" applyBorder="1" applyAlignment="1">
      <alignment horizontal="left" vertical="center" wrapText="1"/>
      <protection/>
    </xf>
    <xf numFmtId="0" fontId="5" fillId="37" borderId="73" xfId="62" applyFont="1" applyFill="1" applyBorder="1" applyAlignment="1">
      <alignment horizontal="left" vertical="center" wrapText="1"/>
      <protection/>
    </xf>
    <xf numFmtId="0" fontId="5" fillId="37" borderId="26" xfId="62" applyFont="1" applyFill="1" applyBorder="1" applyAlignment="1">
      <alignment horizontal="left" vertical="center" wrapText="1"/>
      <protection/>
    </xf>
    <xf numFmtId="0" fontId="5" fillId="37" borderId="46" xfId="62" applyFont="1" applyFill="1" applyBorder="1" applyAlignment="1">
      <alignment horizontal="left" vertical="center" wrapText="1"/>
      <protection/>
    </xf>
    <xf numFmtId="0" fontId="5" fillId="37" borderId="36" xfId="62" applyFont="1" applyFill="1" applyBorder="1" applyAlignment="1">
      <alignment horizontal="left" vertical="center" wrapText="1"/>
      <protection/>
    </xf>
    <xf numFmtId="0" fontId="6" fillId="0" borderId="24" xfId="62" applyFont="1" applyBorder="1" applyAlignment="1">
      <alignment horizontal="center" wrapText="1"/>
      <protection/>
    </xf>
    <xf numFmtId="0" fontId="6" fillId="0" borderId="25" xfId="62" applyFont="1" applyBorder="1" applyAlignment="1">
      <alignment horizontal="center" wrapText="1"/>
      <protection/>
    </xf>
    <xf numFmtId="0" fontId="2" fillId="0" borderId="19" xfId="62" applyFont="1" applyBorder="1" applyAlignment="1">
      <alignment horizontal="center" wrapText="1"/>
      <protection/>
    </xf>
    <xf numFmtId="0" fontId="2" fillId="0" borderId="21" xfId="62" applyFont="1" applyBorder="1" applyAlignment="1">
      <alignment horizontal="center" wrapText="1"/>
      <protection/>
    </xf>
    <xf numFmtId="0" fontId="6" fillId="0" borderId="38" xfId="62" applyFont="1" applyBorder="1" applyAlignment="1">
      <alignment horizontal="left" wrapText="1"/>
      <protection/>
    </xf>
    <xf numFmtId="0" fontId="6" fillId="0" borderId="16" xfId="62" applyFont="1" applyBorder="1" applyAlignment="1">
      <alignment horizontal="left" wrapText="1"/>
      <protection/>
    </xf>
    <xf numFmtId="0" fontId="6" fillId="0" borderId="116" xfId="62" applyFont="1" applyBorder="1" applyAlignment="1">
      <alignment horizontal="center" wrapText="1"/>
      <protection/>
    </xf>
    <xf numFmtId="0" fontId="6" fillId="0" borderId="30" xfId="62" applyFont="1" applyBorder="1" applyAlignment="1">
      <alignment horizontal="center" wrapText="1"/>
      <protection/>
    </xf>
    <xf numFmtId="0" fontId="6" fillId="0" borderId="54" xfId="62" applyFont="1" applyBorder="1" applyAlignment="1">
      <alignment horizontal="center" wrapText="1"/>
      <protection/>
    </xf>
    <xf numFmtId="0" fontId="1" fillId="0" borderId="71" xfId="62" applyFont="1" applyBorder="1" applyAlignment="1">
      <alignment horizontal="center"/>
      <protection/>
    </xf>
    <xf numFmtId="0" fontId="1" fillId="0" borderId="61" xfId="62" applyFont="1" applyBorder="1" applyAlignment="1">
      <alignment horizontal="center"/>
      <protection/>
    </xf>
    <xf numFmtId="0" fontId="2" fillId="0" borderId="16" xfId="62" applyFont="1" applyBorder="1" applyAlignment="1">
      <alignment horizontal="center" vertical="center" textRotation="90" wrapText="1"/>
      <protection/>
    </xf>
    <xf numFmtId="0" fontId="2" fillId="0" borderId="18" xfId="62" applyFont="1" applyBorder="1" applyAlignment="1">
      <alignment horizontal="center" vertical="center" textRotation="90" wrapText="1"/>
      <protection/>
    </xf>
    <xf numFmtId="0" fontId="2" fillId="0" borderId="17" xfId="62" applyFont="1" applyBorder="1" applyAlignment="1">
      <alignment horizontal="center" vertical="center" textRotation="90" wrapText="1"/>
      <protection/>
    </xf>
    <xf numFmtId="0" fontId="6" fillId="36" borderId="48" xfId="62" applyFont="1" applyFill="1" applyBorder="1" applyAlignment="1">
      <alignment horizontal="center" vertical="top" wrapText="1"/>
      <protection/>
    </xf>
    <xf numFmtId="0" fontId="6" fillId="36" borderId="49" xfId="62" applyFont="1" applyFill="1" applyBorder="1" applyAlignment="1">
      <alignment horizontal="center" vertical="top" wrapText="1"/>
      <protection/>
    </xf>
    <xf numFmtId="0" fontId="6" fillId="36" borderId="16" xfId="62" applyFont="1" applyFill="1" applyBorder="1" applyAlignment="1">
      <alignment horizontal="center" vertical="top" wrapText="1"/>
      <protection/>
    </xf>
    <xf numFmtId="0" fontId="6" fillId="36" borderId="17" xfId="62" applyFont="1" applyFill="1" applyBorder="1" applyAlignment="1">
      <alignment horizontal="center" vertical="top" wrapText="1"/>
      <protection/>
    </xf>
    <xf numFmtId="0" fontId="2" fillId="0" borderId="68" xfId="62" applyFont="1" applyBorder="1" applyAlignment="1">
      <alignment horizontal="center" vertical="center" textRotation="90" wrapText="1"/>
      <protection/>
    </xf>
    <xf numFmtId="0" fontId="2" fillId="0" borderId="37" xfId="62" applyFont="1" applyBorder="1" applyAlignment="1">
      <alignment horizontal="center" vertical="center" textRotation="90" wrapText="1"/>
      <protection/>
    </xf>
    <xf numFmtId="0" fontId="2" fillId="0" borderId="45" xfId="62" applyFont="1" applyBorder="1" applyAlignment="1">
      <alignment horizontal="center" vertical="center" textRotation="90" wrapText="1"/>
      <protection/>
    </xf>
    <xf numFmtId="0" fontId="6" fillId="36" borderId="74" xfId="62" applyFont="1" applyFill="1" applyBorder="1" applyAlignment="1">
      <alignment horizontal="center" vertical="top" wrapText="1"/>
      <protection/>
    </xf>
    <xf numFmtId="0" fontId="6" fillId="36" borderId="21" xfId="62" applyFont="1" applyFill="1" applyBorder="1" applyAlignment="1">
      <alignment horizontal="center" vertical="top" wrapText="1"/>
      <protection/>
    </xf>
    <xf numFmtId="0" fontId="6" fillId="36" borderId="117" xfId="62" applyFont="1" applyFill="1" applyBorder="1" applyAlignment="1">
      <alignment horizontal="center" vertical="top" wrapText="1"/>
      <protection/>
    </xf>
    <xf numFmtId="0" fontId="6" fillId="36" borderId="24" xfId="62" applyFont="1" applyFill="1" applyBorder="1" applyAlignment="1">
      <alignment horizontal="center" vertical="top" wrapText="1"/>
      <protection/>
    </xf>
    <xf numFmtId="0" fontId="2" fillId="0" borderId="22" xfId="62" applyFont="1" applyBorder="1" applyAlignment="1">
      <alignment horizontal="center" vertical="center" textRotation="90" wrapText="1"/>
      <protection/>
    </xf>
    <xf numFmtId="0" fontId="6" fillId="36" borderId="35" xfId="62" applyFont="1" applyFill="1" applyBorder="1" applyAlignment="1">
      <alignment horizontal="center" vertical="top" wrapText="1"/>
      <protection/>
    </xf>
    <xf numFmtId="0" fontId="6" fillId="36" borderId="50" xfId="62" applyFont="1" applyFill="1" applyBorder="1" applyAlignment="1">
      <alignment horizontal="center" vertical="top" wrapText="1"/>
      <protection/>
    </xf>
    <xf numFmtId="0" fontId="2" fillId="0" borderId="54" xfId="62" applyFont="1" applyBorder="1" applyAlignment="1">
      <alignment horizontal="center" vertical="center" textRotation="90" wrapText="1"/>
      <protection/>
    </xf>
    <xf numFmtId="0" fontId="2" fillId="0" borderId="16" xfId="62" applyFont="1" applyBorder="1" applyAlignment="1">
      <alignment horizontal="center" vertical="center" textRotation="90" wrapText="1"/>
      <protection/>
    </xf>
    <xf numFmtId="0" fontId="2" fillId="0" borderId="25" xfId="62" applyFont="1" applyBorder="1" applyAlignment="1">
      <alignment horizontal="center" vertical="center" textRotation="90" wrapText="1"/>
      <protection/>
    </xf>
    <xf numFmtId="0" fontId="2" fillId="0" borderId="35" xfId="62" applyFont="1" applyBorder="1" applyAlignment="1">
      <alignment horizontal="center" vertical="center" textRotation="90" wrapText="1"/>
      <protection/>
    </xf>
    <xf numFmtId="0" fontId="2" fillId="0" borderId="118" xfId="62" applyFont="1" applyBorder="1" applyAlignment="1">
      <alignment horizontal="center" vertical="center" textRotation="90" wrapText="1"/>
      <protection/>
    </xf>
    <xf numFmtId="0" fontId="2" fillId="0" borderId="22" xfId="62" applyFont="1" applyBorder="1" applyAlignment="1">
      <alignment horizontal="center" vertical="center" textRotation="90" wrapText="1"/>
      <protection/>
    </xf>
    <xf numFmtId="0" fontId="2" fillId="0" borderId="18" xfId="62" applyFont="1" applyBorder="1" applyAlignment="1">
      <alignment horizontal="center" vertical="center" textRotation="90" wrapText="1"/>
      <protection/>
    </xf>
    <xf numFmtId="0" fontId="1" fillId="0" borderId="71" xfId="62" applyFont="1" applyBorder="1" applyAlignment="1">
      <alignment horizontal="center"/>
      <protection/>
    </xf>
    <xf numFmtId="0" fontId="1" fillId="0" borderId="61" xfId="62" applyFont="1" applyBorder="1" applyAlignment="1">
      <alignment horizontal="center"/>
      <protection/>
    </xf>
    <xf numFmtId="0" fontId="6" fillId="36" borderId="54" xfId="62" applyFont="1" applyFill="1" applyBorder="1" applyAlignment="1">
      <alignment horizontal="center" vertical="top" wrapText="1"/>
      <protection/>
    </xf>
    <xf numFmtId="0" fontId="6" fillId="36" borderId="21" xfId="62" applyFont="1" applyFill="1" applyBorder="1" applyAlignment="1">
      <alignment horizontal="center" vertical="top" wrapText="1"/>
      <protection/>
    </xf>
    <xf numFmtId="0" fontId="2" fillId="0" borderId="25" xfId="62" applyFont="1" applyBorder="1" applyAlignment="1">
      <alignment horizontal="center" vertical="center" textRotation="90" wrapText="1"/>
      <protection/>
    </xf>
    <xf numFmtId="0" fontId="2" fillId="0" borderId="37" xfId="62" applyFont="1" applyBorder="1" applyAlignment="1">
      <alignment horizontal="center" vertical="center" textRotation="90" wrapText="1"/>
      <protection/>
    </xf>
    <xf numFmtId="0" fontId="6" fillId="36" borderId="55" xfId="62" applyFont="1" applyFill="1" applyBorder="1" applyAlignment="1">
      <alignment horizontal="center" vertical="top" wrapText="1"/>
      <protection/>
    </xf>
    <xf numFmtId="0" fontId="6" fillId="36" borderId="19" xfId="62" applyFont="1" applyFill="1" applyBorder="1" applyAlignment="1">
      <alignment horizontal="center" vertical="top" wrapText="1"/>
      <protection/>
    </xf>
    <xf numFmtId="0" fontId="2" fillId="0" borderId="21" xfId="62" applyFont="1" applyBorder="1" applyAlignment="1">
      <alignment horizontal="center" vertical="center" textRotation="90" wrapText="1"/>
      <protection/>
    </xf>
    <xf numFmtId="0" fontId="2" fillId="0" borderId="17" xfId="62" applyFont="1" applyBorder="1" applyAlignment="1">
      <alignment horizontal="center" vertical="center" textRotation="90" wrapText="1"/>
      <protection/>
    </xf>
    <xf numFmtId="0" fontId="1" fillId="0" borderId="27" xfId="62" applyFont="1" applyBorder="1" applyAlignment="1">
      <alignment horizontal="center"/>
      <protection/>
    </xf>
    <xf numFmtId="0" fontId="1" fillId="0" borderId="66" xfId="62" applyFont="1" applyBorder="1" applyAlignment="1">
      <alignment horizontal="center"/>
      <protection/>
    </xf>
    <xf numFmtId="0" fontId="1" fillId="0" borderId="71" xfId="62" applyFont="1" applyBorder="1" applyAlignment="1">
      <alignment horizontal="center" wrapText="1"/>
      <protection/>
    </xf>
    <xf numFmtId="0" fontId="1" fillId="0" borderId="61" xfId="62" applyFont="1" applyBorder="1" applyAlignment="1">
      <alignment horizontal="center" wrapText="1"/>
      <protection/>
    </xf>
    <xf numFmtId="0" fontId="1" fillId="0" borderId="66" xfId="62" applyFont="1" applyBorder="1" applyAlignment="1">
      <alignment horizontal="center" wrapText="1"/>
      <protection/>
    </xf>
    <xf numFmtId="0" fontId="6" fillId="36" borderId="38" xfId="62" applyFont="1" applyFill="1" applyBorder="1" applyAlignment="1">
      <alignment horizontal="center" vertical="top" wrapText="1"/>
      <protection/>
    </xf>
    <xf numFmtId="0" fontId="5" fillId="37" borderId="48" xfId="64" applyFont="1" applyFill="1" applyBorder="1" applyAlignment="1">
      <alignment horizontal="left" vertical="center" wrapText="1"/>
      <protection/>
    </xf>
    <xf numFmtId="0" fontId="5" fillId="37" borderId="50" xfId="64" applyFont="1" applyFill="1" applyBorder="1" applyAlignment="1">
      <alignment horizontal="left" vertical="center" wrapText="1"/>
      <protection/>
    </xf>
    <xf numFmtId="0" fontId="5" fillId="37" borderId="49" xfId="64" applyFont="1" applyFill="1" applyBorder="1" applyAlignment="1">
      <alignment horizontal="left" vertical="center" wrapText="1"/>
      <protection/>
    </xf>
    <xf numFmtId="0" fontId="6" fillId="35" borderId="16" xfId="64" applyFont="1" applyFill="1" applyBorder="1" applyAlignment="1">
      <alignment horizontal="center" vertical="center" wrapText="1"/>
      <protection/>
    </xf>
    <xf numFmtId="0" fontId="6" fillId="35" borderId="38" xfId="64" applyFont="1" applyFill="1" applyBorder="1" applyAlignment="1">
      <alignment horizontal="center" vertical="center" wrapText="1"/>
      <protection/>
    </xf>
    <xf numFmtId="0" fontId="6" fillId="35" borderId="24" xfId="64" applyFont="1" applyFill="1" applyBorder="1" applyAlignment="1">
      <alignment horizontal="center" vertical="center" wrapText="1"/>
      <protection/>
    </xf>
    <xf numFmtId="0" fontId="6" fillId="35" borderId="15" xfId="64" applyFont="1" applyFill="1" applyBorder="1" applyAlignment="1">
      <alignment horizontal="center" vertical="center" wrapText="1"/>
      <protection/>
    </xf>
    <xf numFmtId="0" fontId="6" fillId="35" borderId="55" xfId="64" applyFont="1" applyFill="1" applyBorder="1" applyAlignment="1">
      <alignment horizontal="center" vertical="center" wrapText="1"/>
      <protection/>
    </xf>
    <xf numFmtId="0" fontId="6" fillId="35" borderId="54" xfId="64" applyFont="1" applyFill="1" applyBorder="1" applyAlignment="1">
      <alignment horizontal="center" vertical="center" wrapText="1"/>
      <protection/>
    </xf>
    <xf numFmtId="0" fontId="6" fillId="35" borderId="21" xfId="64" applyFont="1" applyFill="1" applyBorder="1" applyAlignment="1">
      <alignment horizontal="center" vertical="center" wrapText="1"/>
      <protection/>
    </xf>
    <xf numFmtId="0" fontId="5" fillId="37" borderId="71" xfId="65" applyFont="1" applyFill="1" applyBorder="1" applyAlignment="1">
      <alignment horizontal="left" vertical="center" wrapText="1"/>
      <protection/>
    </xf>
    <xf numFmtId="0" fontId="5" fillId="37" borderId="72" xfId="65" applyFont="1" applyFill="1" applyBorder="1" applyAlignment="1">
      <alignment horizontal="left" vertical="center" wrapText="1"/>
      <protection/>
    </xf>
    <xf numFmtId="0" fontId="5" fillId="37" borderId="73" xfId="65" applyFont="1" applyFill="1" applyBorder="1" applyAlignment="1">
      <alignment horizontal="left" vertical="center" wrapText="1"/>
      <protection/>
    </xf>
    <xf numFmtId="0" fontId="5" fillId="37" borderId="26" xfId="65" applyFont="1" applyFill="1" applyBorder="1" applyAlignment="1">
      <alignment horizontal="left" vertical="center" wrapText="1"/>
      <protection/>
    </xf>
    <xf numFmtId="0" fontId="5" fillId="37" borderId="46" xfId="65" applyFont="1" applyFill="1" applyBorder="1" applyAlignment="1">
      <alignment horizontal="left" vertical="center" wrapText="1"/>
      <protection/>
    </xf>
    <xf numFmtId="0" fontId="5" fillId="37" borderId="36" xfId="65" applyFont="1" applyFill="1" applyBorder="1" applyAlignment="1">
      <alignment horizontal="left" vertical="center" wrapText="1"/>
      <protection/>
    </xf>
    <xf numFmtId="0" fontId="5" fillId="37" borderId="110" xfId="62" applyFont="1" applyFill="1" applyBorder="1" applyAlignment="1">
      <alignment horizontal="left" vertical="center" wrapText="1"/>
      <protection/>
    </xf>
    <xf numFmtId="0" fontId="5" fillId="37" borderId="62" xfId="62" applyFont="1" applyFill="1" applyBorder="1" applyAlignment="1">
      <alignment horizontal="left" vertical="center" wrapText="1"/>
      <protection/>
    </xf>
    <xf numFmtId="0" fontId="6" fillId="0" borderId="52" xfId="62" applyFont="1" applyBorder="1" applyAlignment="1">
      <alignment horizontal="center" vertical="top" wrapText="1"/>
      <protection/>
    </xf>
    <xf numFmtId="0" fontId="6" fillId="0" borderId="13" xfId="62" applyFont="1" applyBorder="1" applyAlignment="1">
      <alignment horizontal="center" vertical="top" wrapText="1"/>
      <protection/>
    </xf>
    <xf numFmtId="0" fontId="11" fillId="0" borderId="16" xfId="67" applyFont="1" applyFill="1" applyBorder="1" applyAlignment="1">
      <alignment horizontal="left" vertical="top"/>
      <protection/>
    </xf>
    <xf numFmtId="0" fontId="11" fillId="0" borderId="17" xfId="67" applyFont="1" applyFill="1" applyBorder="1" applyAlignment="1">
      <alignment horizontal="left" vertical="top"/>
      <protection/>
    </xf>
    <xf numFmtId="0" fontId="2" fillId="0" borderId="38" xfId="67" applyFont="1" applyBorder="1" applyAlignment="1">
      <alignment horizontal="center" vertical="top"/>
      <protection/>
    </xf>
    <xf numFmtId="0" fontId="2" fillId="0" borderId="24" xfId="67" applyFont="1" applyBorder="1" applyAlignment="1">
      <alignment horizontal="center" vertical="top"/>
      <protection/>
    </xf>
    <xf numFmtId="0" fontId="2" fillId="0" borderId="16" xfId="67" applyFont="1" applyBorder="1" applyAlignment="1">
      <alignment horizontal="center" vertical="top"/>
      <protection/>
    </xf>
    <xf numFmtId="0" fontId="2" fillId="0" borderId="17" xfId="67" applyFont="1" applyBorder="1" applyAlignment="1">
      <alignment horizontal="center" vertical="top"/>
      <protection/>
    </xf>
    <xf numFmtId="0" fontId="5" fillId="0" borderId="110" xfId="0" applyFont="1" applyBorder="1" applyAlignment="1">
      <alignment horizontal="center" vertical="center" wrapText="1"/>
    </xf>
    <xf numFmtId="0" fontId="5" fillId="0" borderId="62" xfId="0" applyFont="1" applyBorder="1" applyAlignment="1">
      <alignment horizontal="center" vertical="center" wrapText="1"/>
    </xf>
    <xf numFmtId="0" fontId="6" fillId="0" borderId="17" xfId="67" applyFont="1" applyBorder="1" applyAlignment="1">
      <alignment horizontal="center" vertical="top" wrapText="1"/>
      <protection/>
    </xf>
    <xf numFmtId="0" fontId="6" fillId="0" borderId="17" xfId="67" applyFont="1" applyBorder="1" applyAlignment="1">
      <alignment horizontal="center" vertical="center" wrapText="1"/>
      <protection/>
    </xf>
    <xf numFmtId="0" fontId="6" fillId="0" borderId="18" xfId="67" applyFont="1" applyBorder="1" applyAlignment="1">
      <alignment horizontal="center" vertical="center" wrapText="1"/>
      <protection/>
    </xf>
    <xf numFmtId="0" fontId="5" fillId="0" borderId="48" xfId="0" applyFont="1" applyBorder="1" applyAlignment="1">
      <alignment horizontal="center" vertical="center" wrapText="1"/>
    </xf>
    <xf numFmtId="0" fontId="5" fillId="0" borderId="50" xfId="0" applyFont="1" applyBorder="1" applyAlignment="1">
      <alignment horizontal="center" vertical="center" wrapText="1"/>
    </xf>
    <xf numFmtId="0" fontId="5" fillId="37" borderId="71" xfId="67" applyFont="1" applyFill="1" applyBorder="1" applyAlignment="1">
      <alignment horizontal="left" vertical="center" wrapText="1"/>
      <protection/>
    </xf>
    <xf numFmtId="0" fontId="5" fillId="37" borderId="72" xfId="67" applyFont="1" applyFill="1" applyBorder="1" applyAlignment="1">
      <alignment horizontal="left" vertical="center" wrapText="1"/>
      <protection/>
    </xf>
    <xf numFmtId="0" fontId="5" fillId="37" borderId="73" xfId="67" applyFont="1" applyFill="1" applyBorder="1" applyAlignment="1">
      <alignment horizontal="left" vertical="center" wrapText="1"/>
      <protection/>
    </xf>
    <xf numFmtId="0" fontId="5" fillId="37" borderId="61" xfId="67" applyFont="1" applyFill="1" applyBorder="1" applyAlignment="1">
      <alignment horizontal="left" vertical="center" wrapText="1"/>
      <protection/>
    </xf>
    <xf numFmtId="0" fontId="5" fillId="37" borderId="0" xfId="67" applyFont="1" applyFill="1" applyBorder="1" applyAlignment="1">
      <alignment horizontal="left" vertical="center" wrapText="1"/>
      <protection/>
    </xf>
    <xf numFmtId="0" fontId="5" fillId="37" borderId="40" xfId="67" applyFont="1" applyFill="1" applyBorder="1" applyAlignment="1">
      <alignment horizontal="left" vertical="center" wrapText="1"/>
      <protection/>
    </xf>
    <xf numFmtId="0" fontId="5" fillId="0" borderId="51" xfId="0" applyFont="1" applyBorder="1" applyAlignment="1">
      <alignment horizontal="center" vertical="center" wrapText="1"/>
    </xf>
    <xf numFmtId="0" fontId="5" fillId="0" borderId="49" xfId="0" applyFont="1" applyBorder="1" applyAlignment="1">
      <alignment horizontal="center" vertical="center" wrapText="1"/>
    </xf>
    <xf numFmtId="0" fontId="5" fillId="37" borderId="48" xfId="62" applyFont="1" applyFill="1" applyBorder="1" applyAlignment="1">
      <alignment horizontal="center" vertical="center" wrapText="1"/>
      <protection/>
    </xf>
    <xf numFmtId="0" fontId="5" fillId="37" borderId="50" xfId="62" applyFont="1" applyFill="1" applyBorder="1" applyAlignment="1">
      <alignment horizontal="center" vertical="center" wrapText="1"/>
      <protection/>
    </xf>
    <xf numFmtId="0" fontId="5" fillId="37" borderId="49" xfId="62" applyFont="1" applyFill="1" applyBorder="1" applyAlignment="1">
      <alignment horizontal="center" vertical="center" wrapText="1"/>
      <protection/>
    </xf>
    <xf numFmtId="0" fontId="5" fillId="35" borderId="48" xfId="62" applyFont="1" applyFill="1" applyBorder="1" applyAlignment="1">
      <alignment horizontal="center" vertical="center" wrapText="1"/>
      <protection/>
    </xf>
    <xf numFmtId="0" fontId="5" fillId="35" borderId="50" xfId="62" applyFont="1" applyFill="1" applyBorder="1" applyAlignment="1">
      <alignment horizontal="center" vertical="center" wrapText="1"/>
      <protection/>
    </xf>
    <xf numFmtId="0" fontId="5" fillId="35" borderId="49" xfId="62" applyFont="1" applyFill="1" applyBorder="1" applyAlignment="1">
      <alignment horizontal="center" vertical="center" wrapText="1"/>
      <protection/>
    </xf>
    <xf numFmtId="0" fontId="6" fillId="0" borderId="24" xfId="67" applyFont="1" applyFill="1" applyBorder="1" applyAlignment="1">
      <alignment horizontal="center" vertical="center" wrapText="1"/>
      <protection/>
    </xf>
    <xf numFmtId="0" fontId="6" fillId="0" borderId="25" xfId="67" applyFont="1" applyFill="1" applyBorder="1" applyAlignment="1">
      <alignment horizontal="center" vertical="center" wrapText="1"/>
      <protection/>
    </xf>
    <xf numFmtId="0" fontId="6" fillId="0" borderId="17" xfId="67" applyFont="1" applyFill="1" applyBorder="1" applyAlignment="1">
      <alignment horizontal="center" vertical="center" wrapText="1"/>
      <protection/>
    </xf>
    <xf numFmtId="0" fontId="6" fillId="0" borderId="18" xfId="67" applyFont="1" applyFill="1" applyBorder="1" applyAlignment="1">
      <alignment horizontal="center" vertical="center" wrapText="1"/>
      <protection/>
    </xf>
    <xf numFmtId="0" fontId="6" fillId="0" borderId="17" xfId="67" applyFont="1" applyBorder="1" applyAlignment="1">
      <alignment horizontal="center" vertical="top"/>
      <protection/>
    </xf>
    <xf numFmtId="0" fontId="6" fillId="0" borderId="18" xfId="67" applyFont="1" applyBorder="1" applyAlignment="1">
      <alignment horizontal="center" vertical="top"/>
      <protection/>
    </xf>
    <xf numFmtId="0" fontId="9" fillId="0" borderId="0" xfId="0" applyFont="1" applyAlignment="1">
      <alignment horizontal="left" wrapText="1"/>
    </xf>
    <xf numFmtId="0" fontId="5" fillId="37" borderId="26" xfId="67" applyFont="1" applyFill="1" applyBorder="1" applyAlignment="1">
      <alignment horizontal="left" vertical="center" wrapText="1"/>
      <protection/>
    </xf>
    <xf numFmtId="0" fontId="5" fillId="37" borderId="46" xfId="67" applyFont="1" applyFill="1" applyBorder="1" applyAlignment="1">
      <alignment horizontal="left" vertical="center" wrapText="1"/>
      <protection/>
    </xf>
    <xf numFmtId="0" fontId="5" fillId="37" borderId="36" xfId="67" applyFont="1" applyFill="1" applyBorder="1" applyAlignment="1">
      <alignment horizontal="left" vertical="center" wrapText="1"/>
      <protection/>
    </xf>
    <xf numFmtId="0" fontId="5" fillId="0" borderId="38" xfId="67" applyFont="1" applyBorder="1" applyAlignment="1">
      <alignment horizontal="left" wrapText="1"/>
      <protection/>
    </xf>
    <xf numFmtId="0" fontId="5" fillId="0" borderId="16" xfId="67" applyFont="1" applyBorder="1" applyAlignment="1">
      <alignment horizontal="left" wrapText="1"/>
      <protection/>
    </xf>
    <xf numFmtId="0" fontId="5" fillId="0" borderId="24" xfId="67" applyFont="1" applyBorder="1" applyAlignment="1">
      <alignment horizontal="center" vertical="center" wrapText="1"/>
      <protection/>
    </xf>
    <xf numFmtId="0" fontId="5" fillId="0" borderId="17" xfId="67" applyFont="1" applyBorder="1" applyAlignment="1">
      <alignment horizontal="center" vertical="center" wrapText="1"/>
      <protection/>
    </xf>
    <xf numFmtId="0" fontId="5" fillId="0" borderId="25" xfId="67" applyFont="1" applyBorder="1" applyAlignment="1">
      <alignment horizontal="center" vertical="center" wrapText="1"/>
      <protection/>
    </xf>
    <xf numFmtId="0" fontId="5" fillId="0" borderId="18" xfId="67" applyFont="1" applyBorder="1" applyAlignment="1">
      <alignment horizontal="center" vertical="center" wrapText="1"/>
      <protection/>
    </xf>
    <xf numFmtId="0" fontId="1" fillId="0" borderId="55" xfId="67" applyFont="1" applyBorder="1" applyAlignment="1">
      <alignment horizontal="left" wrapText="1"/>
      <protection/>
    </xf>
    <xf numFmtId="0" fontId="1" fillId="0" borderId="34" xfId="67" applyFont="1" applyBorder="1" applyAlignment="1">
      <alignment horizontal="left" wrapText="1"/>
      <protection/>
    </xf>
    <xf numFmtId="0" fontId="0" fillId="0" borderId="19" xfId="67" applyFont="1" applyBorder="1" applyAlignment="1">
      <alignment horizontal="center" vertical="center" wrapText="1"/>
      <protection/>
    </xf>
    <xf numFmtId="0" fontId="0" fillId="0" borderId="28" xfId="0" applyBorder="1" applyAlignment="1">
      <alignment horizontal="center" vertical="center"/>
    </xf>
    <xf numFmtId="0" fontId="0" fillId="0" borderId="20" xfId="67" applyFont="1" applyBorder="1" applyAlignment="1">
      <alignment horizontal="center" vertical="center" wrapText="1"/>
      <protection/>
    </xf>
    <xf numFmtId="0" fontId="0" fillId="0" borderId="29" xfId="0" applyBorder="1" applyAlignment="1">
      <alignment horizontal="center" vertical="center"/>
    </xf>
    <xf numFmtId="0" fontId="0" fillId="0" borderId="28" xfId="0" applyBorder="1" applyAlignment="1">
      <alignment/>
    </xf>
    <xf numFmtId="4" fontId="0" fillId="0" borderId="17" xfId="0" applyNumberFormat="1"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6" fillId="0" borderId="119" xfId="67" applyFont="1" applyBorder="1" applyAlignment="1">
      <alignment horizontal="center" wrapText="1"/>
      <protection/>
    </xf>
    <xf numFmtId="0" fontId="6" fillId="0" borderId="81" xfId="67" applyFont="1" applyBorder="1" applyAlignment="1">
      <alignment horizontal="center" wrapText="1"/>
      <protection/>
    </xf>
    <xf numFmtId="0" fontId="6" fillId="0" borderId="120" xfId="67" applyFont="1" applyBorder="1" applyAlignment="1">
      <alignment horizontal="center" wrapText="1"/>
      <protection/>
    </xf>
    <xf numFmtId="0" fontId="6" fillId="0" borderId="77" xfId="67" applyFont="1" applyBorder="1" applyAlignment="1">
      <alignment horizontal="center" wrapText="1"/>
      <protection/>
    </xf>
    <xf numFmtId="0" fontId="6" fillId="0" borderId="83" xfId="67" applyFont="1" applyBorder="1" applyAlignment="1">
      <alignment horizontal="center" wrapText="1"/>
      <protection/>
    </xf>
    <xf numFmtId="0" fontId="6" fillId="0" borderId="74" xfId="67" applyFont="1" applyBorder="1" applyAlignment="1">
      <alignment horizontal="center" wrapText="1"/>
      <protection/>
    </xf>
    <xf numFmtId="0" fontId="10" fillId="0" borderId="24" xfId="67" applyFont="1" applyBorder="1" applyAlignment="1">
      <alignment horizontal="center" wrapText="1"/>
      <protection/>
    </xf>
    <xf numFmtId="0" fontId="10" fillId="0" borderId="25" xfId="67" applyFont="1" applyBorder="1" applyAlignment="1">
      <alignment horizontal="center" wrapText="1"/>
      <protection/>
    </xf>
    <xf numFmtId="0" fontId="10" fillId="0" borderId="17" xfId="67" applyFont="1" applyBorder="1" applyAlignment="1">
      <alignment horizontal="center" wrapText="1"/>
      <protection/>
    </xf>
    <xf numFmtId="0" fontId="10" fillId="0" borderId="18" xfId="67" applyFont="1" applyBorder="1" applyAlignment="1">
      <alignment horizontal="center" wrapText="1"/>
      <protection/>
    </xf>
    <xf numFmtId="0" fontId="6" fillId="0" borderId="116" xfId="67" applyFont="1" applyBorder="1" applyAlignment="1">
      <alignment horizontal="center" wrapText="1"/>
      <protection/>
    </xf>
    <xf numFmtId="0" fontId="6" fillId="0" borderId="30" xfId="67" applyFont="1" applyBorder="1" applyAlignment="1">
      <alignment horizontal="center" wrapText="1"/>
      <protection/>
    </xf>
    <xf numFmtId="0" fontId="6" fillId="0" borderId="54" xfId="67" applyFont="1" applyBorder="1" applyAlignment="1">
      <alignment horizontal="center" wrapText="1"/>
      <protection/>
    </xf>
    <xf numFmtId="0" fontId="6" fillId="0" borderId="38" xfId="67" applyFont="1" applyBorder="1" applyAlignment="1">
      <alignment horizontal="left" wrapText="1"/>
      <protection/>
    </xf>
    <xf numFmtId="0" fontId="6" fillId="0" borderId="16" xfId="67" applyFont="1" applyBorder="1" applyAlignment="1">
      <alignment horizontal="left" wrapText="1"/>
      <protection/>
    </xf>
    <xf numFmtId="0" fontId="2" fillId="0" borderId="24" xfId="67" applyFont="1" applyBorder="1" applyAlignment="1">
      <alignment horizontal="center" wrapText="1"/>
      <protection/>
    </xf>
    <xf numFmtId="0" fontId="0" fillId="0" borderId="19" xfId="0" applyBorder="1" applyAlignment="1">
      <alignment/>
    </xf>
    <xf numFmtId="0" fontId="0" fillId="0" borderId="20" xfId="0" applyBorder="1" applyAlignment="1">
      <alignment/>
    </xf>
    <xf numFmtId="0" fontId="6" fillId="0" borderId="72" xfId="67" applyFont="1" applyBorder="1" applyAlignment="1">
      <alignment horizontal="center" wrapText="1"/>
      <protection/>
    </xf>
    <xf numFmtId="0" fontId="6" fillId="0" borderId="0" xfId="67" applyFont="1" applyBorder="1" applyAlignment="1">
      <alignment horizontal="center" wrapText="1"/>
      <protection/>
    </xf>
    <xf numFmtId="0" fontId="6" fillId="0" borderId="67" xfId="67" applyFont="1" applyBorder="1" applyAlignment="1">
      <alignment horizontal="center" wrapText="1"/>
      <protection/>
    </xf>
    <xf numFmtId="0" fontId="6" fillId="0" borderId="121" xfId="67" applyFont="1" applyBorder="1" applyAlignment="1">
      <alignment horizontal="center" vertical="center" wrapText="1"/>
      <protection/>
    </xf>
    <xf numFmtId="0" fontId="6" fillId="0" borderId="83" xfId="67" applyFont="1" applyBorder="1" applyAlignment="1">
      <alignment horizontal="center" vertical="center" wrapText="1"/>
      <protection/>
    </xf>
    <xf numFmtId="0" fontId="7" fillId="0" borderId="72" xfId="0" applyFont="1" applyBorder="1" applyAlignment="1">
      <alignment/>
    </xf>
    <xf numFmtId="0" fontId="7" fillId="0" borderId="73" xfId="0" applyFont="1" applyBorder="1" applyAlignment="1">
      <alignment/>
    </xf>
    <xf numFmtId="0" fontId="7" fillId="0" borderId="26" xfId="0" applyFont="1" applyBorder="1" applyAlignment="1">
      <alignment/>
    </xf>
    <xf numFmtId="0" fontId="7" fillId="0" borderId="46" xfId="0" applyFont="1" applyBorder="1" applyAlignment="1">
      <alignment/>
    </xf>
    <xf numFmtId="0" fontId="7" fillId="0" borderId="36" xfId="0" applyFont="1" applyBorder="1" applyAlignment="1">
      <alignment/>
    </xf>
    <xf numFmtId="0" fontId="2" fillId="0" borderId="17" xfId="67" applyFont="1" applyBorder="1" applyAlignment="1">
      <alignment horizontal="center" vertical="center" wrapText="1"/>
      <protection/>
    </xf>
    <xf numFmtId="0" fontId="2" fillId="0" borderId="14" xfId="67" applyFont="1" applyBorder="1" applyAlignment="1">
      <alignment horizontal="center" vertical="center" wrapText="1"/>
      <protection/>
    </xf>
    <xf numFmtId="0" fontId="0" fillId="0" borderId="14" xfId="67" applyFont="1" applyBorder="1" applyAlignment="1">
      <alignment horizontal="center" vertical="center" wrapText="1"/>
      <protection/>
    </xf>
    <xf numFmtId="0" fontId="0" fillId="0" borderId="23" xfId="0" applyBorder="1" applyAlignment="1">
      <alignment horizontal="center" vertical="center"/>
    </xf>
    <xf numFmtId="0" fontId="1" fillId="0" borderId="81" xfId="67" applyFont="1" applyBorder="1" applyAlignment="1">
      <alignment horizontal="center"/>
      <protection/>
    </xf>
    <xf numFmtId="0" fontId="1" fillId="0" borderId="74" xfId="67" applyFont="1" applyBorder="1" applyAlignment="1">
      <alignment horizontal="center"/>
      <protection/>
    </xf>
    <xf numFmtId="0" fontId="11" fillId="0" borderId="76" xfId="67" applyFont="1" applyBorder="1" applyAlignment="1">
      <alignment horizontal="center" vertical="center" wrapText="1"/>
      <protection/>
    </xf>
    <xf numFmtId="0" fontId="11" fillId="0" borderId="33" xfId="67" applyFont="1" applyBorder="1" applyAlignment="1">
      <alignment horizontal="center" vertical="center" wrapText="1"/>
      <protection/>
    </xf>
    <xf numFmtId="0" fontId="10" fillId="0" borderId="24" xfId="67" applyFont="1" applyBorder="1" applyAlignment="1">
      <alignment horizontal="center" vertical="top" wrapText="1"/>
      <protection/>
    </xf>
    <xf numFmtId="0" fontId="10" fillId="0" borderId="17" xfId="67" applyFont="1" applyBorder="1" applyAlignment="1">
      <alignment horizontal="center" vertical="top" wrapText="1"/>
      <protection/>
    </xf>
    <xf numFmtId="0" fontId="6" fillId="0" borderId="18" xfId="67" applyFont="1" applyBorder="1" applyAlignment="1">
      <alignment horizontal="center" vertical="top" wrapText="1"/>
      <protection/>
    </xf>
    <xf numFmtId="9" fontId="2" fillId="0" borderId="121" xfId="67" applyNumberFormat="1" applyFont="1" applyBorder="1" applyAlignment="1">
      <alignment horizontal="center" vertical="center"/>
      <protection/>
    </xf>
    <xf numFmtId="0" fontId="2" fillId="0" borderId="75" xfId="67" applyFont="1" applyBorder="1" applyAlignment="1">
      <alignment horizontal="center" vertical="center"/>
      <protection/>
    </xf>
    <xf numFmtId="0" fontId="2" fillId="0" borderId="122" xfId="67" applyFont="1" applyBorder="1" applyAlignment="1">
      <alignment horizontal="center" vertical="center"/>
      <protection/>
    </xf>
    <xf numFmtId="0" fontId="2" fillId="0" borderId="123" xfId="67" applyFont="1" applyBorder="1" applyAlignment="1">
      <alignment horizontal="center" vertical="center"/>
      <protection/>
    </xf>
    <xf numFmtId="0" fontId="2" fillId="0" borderId="46" xfId="67" applyFont="1" applyBorder="1" applyAlignment="1">
      <alignment horizontal="center" vertical="center"/>
      <protection/>
    </xf>
    <xf numFmtId="0" fontId="2" fillId="0" borderId="36" xfId="67" applyFont="1" applyBorder="1" applyAlignment="1">
      <alignment horizontal="center" vertical="center"/>
      <protection/>
    </xf>
    <xf numFmtId="0" fontId="6" fillId="0" borderId="73" xfId="67" applyFont="1" applyBorder="1" applyAlignment="1">
      <alignment horizontal="center" wrapText="1"/>
      <protection/>
    </xf>
    <xf numFmtId="0" fontId="6" fillId="0" borderId="40" xfId="67" applyFont="1" applyBorder="1" applyAlignment="1">
      <alignment horizontal="center" wrapText="1"/>
      <protection/>
    </xf>
    <xf numFmtId="0" fontId="6" fillId="0" borderId="68" xfId="67" applyFont="1" applyBorder="1" applyAlignment="1">
      <alignment horizontal="center" wrapText="1"/>
      <protection/>
    </xf>
    <xf numFmtId="0" fontId="5" fillId="37" borderId="48" xfId="67" applyFont="1" applyFill="1" applyBorder="1" applyAlignment="1">
      <alignment horizontal="left" vertical="center" wrapText="1"/>
      <protection/>
    </xf>
    <xf numFmtId="0" fontId="5" fillId="37" borderId="50" xfId="67" applyFont="1" applyFill="1" applyBorder="1" applyAlignment="1">
      <alignment horizontal="left" vertical="center" wrapText="1"/>
      <protection/>
    </xf>
    <xf numFmtId="0" fontId="5" fillId="37" borderId="49" xfId="67" applyFont="1" applyFill="1" applyBorder="1" applyAlignment="1">
      <alignment horizontal="left" vertical="center" wrapText="1"/>
      <protection/>
    </xf>
    <xf numFmtId="0" fontId="2" fillId="0" borderId="54" xfId="67" applyFont="1" applyBorder="1" applyAlignment="1">
      <alignment horizontal="center" wrapText="1"/>
      <protection/>
    </xf>
    <xf numFmtId="0" fontId="2" fillId="0" borderId="16" xfId="67" applyFont="1" applyBorder="1" applyAlignment="1">
      <alignment horizontal="center" wrapText="1"/>
      <protection/>
    </xf>
    <xf numFmtId="0" fontId="2" fillId="0" borderId="21" xfId="67" applyFont="1" applyBorder="1" applyAlignment="1">
      <alignment horizontal="center" wrapText="1"/>
      <protection/>
    </xf>
    <xf numFmtId="0" fontId="2" fillId="0" borderId="17" xfId="67" applyFont="1" applyBorder="1" applyAlignment="1">
      <alignment horizontal="center" wrapText="1"/>
      <protection/>
    </xf>
    <xf numFmtId="0" fontId="2" fillId="0" borderId="21" xfId="67" applyFont="1" applyBorder="1" applyAlignment="1">
      <alignment horizontal="center" vertical="top" wrapText="1"/>
      <protection/>
    </xf>
    <xf numFmtId="0" fontId="2" fillId="0" borderId="22" xfId="67" applyFont="1" applyBorder="1" applyAlignment="1">
      <alignment horizontal="center" vertical="top" wrapText="1"/>
      <protection/>
    </xf>
    <xf numFmtId="0" fontId="2" fillId="0" borderId="18" xfId="67" applyFont="1" applyBorder="1" applyAlignment="1">
      <alignment horizontal="center" wrapText="1"/>
      <protection/>
    </xf>
    <xf numFmtId="0" fontId="2" fillId="0" borderId="19" xfId="67" applyFont="1" applyBorder="1" applyAlignment="1">
      <alignment horizontal="center" vertical="center" wrapText="1"/>
      <protection/>
    </xf>
    <xf numFmtId="0" fontId="2" fillId="0" borderId="28" xfId="67" applyFont="1" applyBorder="1" applyAlignment="1">
      <alignment horizontal="center" vertical="center" wrapText="1"/>
      <protection/>
    </xf>
    <xf numFmtId="0" fontId="2" fillId="0" borderId="18" xfId="67" applyFont="1" applyBorder="1" applyAlignment="1">
      <alignment horizontal="center" vertical="center" wrapText="1"/>
      <protection/>
    </xf>
    <xf numFmtId="0" fontId="2" fillId="0" borderId="23" xfId="67" applyFont="1" applyBorder="1" applyAlignment="1">
      <alignment horizontal="center" vertical="center" wrapText="1"/>
      <protection/>
    </xf>
    <xf numFmtId="0" fontId="6" fillId="0" borderId="16" xfId="67" applyFont="1" applyBorder="1" applyAlignment="1">
      <alignment horizontal="center" wrapText="1"/>
      <protection/>
    </xf>
    <xf numFmtId="0" fontId="6" fillId="0" borderId="15" xfId="67" applyFont="1" applyBorder="1" applyAlignment="1">
      <alignment horizontal="center" wrapText="1"/>
      <protection/>
    </xf>
    <xf numFmtId="0" fontId="5" fillId="37" borderId="58" xfId="62" applyFont="1" applyFill="1" applyBorder="1" applyAlignment="1">
      <alignment horizontal="left" vertical="center" wrapText="1"/>
      <protection/>
    </xf>
    <xf numFmtId="0" fontId="6" fillId="35" borderId="22" xfId="62" applyFont="1" applyFill="1" applyBorder="1" applyAlignment="1">
      <alignment horizontal="center" wrapText="1"/>
      <protection/>
    </xf>
    <xf numFmtId="0" fontId="6" fillId="35" borderId="18" xfId="62" applyFont="1" applyFill="1" applyBorder="1" applyAlignment="1">
      <alignment horizontal="center" wrapText="1"/>
      <protection/>
    </xf>
    <xf numFmtId="0" fontId="2" fillId="35" borderId="18" xfId="62" applyFont="1" applyFill="1" applyBorder="1" applyAlignment="1">
      <alignment vertical="top" wrapText="1"/>
      <protection/>
    </xf>
    <xf numFmtId="0" fontId="2" fillId="35" borderId="23" xfId="62" applyFont="1" applyFill="1" applyBorder="1" applyAlignment="1">
      <alignment vertical="top" wrapText="1"/>
      <protection/>
    </xf>
    <xf numFmtId="0" fontId="6" fillId="0" borderId="16" xfId="64" applyFont="1" applyBorder="1" applyAlignment="1">
      <alignment horizontal="center" wrapText="1"/>
      <protection/>
    </xf>
    <xf numFmtId="0" fontId="6" fillId="0" borderId="17" xfId="64" applyFont="1" applyBorder="1" applyAlignment="1">
      <alignment horizontal="center" wrapText="1"/>
      <protection/>
    </xf>
    <xf numFmtId="0" fontId="5" fillId="37" borderId="71" xfId="64" applyFont="1" applyFill="1" applyBorder="1" applyAlignment="1">
      <alignment horizontal="left" vertical="center" wrapText="1"/>
      <protection/>
    </xf>
    <xf numFmtId="0" fontId="5" fillId="37" borderId="72" xfId="64" applyFont="1" applyFill="1" applyBorder="1" applyAlignment="1">
      <alignment horizontal="left" vertical="center" wrapText="1"/>
      <protection/>
    </xf>
    <xf numFmtId="0" fontId="5" fillId="37" borderId="73" xfId="64" applyFont="1" applyFill="1" applyBorder="1" applyAlignment="1">
      <alignment horizontal="left" vertical="center" wrapText="1"/>
      <protection/>
    </xf>
    <xf numFmtId="0" fontId="5" fillId="37" borderId="61" xfId="64" applyFont="1" applyFill="1" applyBorder="1" applyAlignment="1">
      <alignment horizontal="left" vertical="center" wrapText="1"/>
      <protection/>
    </xf>
    <xf numFmtId="0" fontId="5" fillId="37" borderId="0" xfId="64" applyFont="1" applyFill="1" applyBorder="1" applyAlignment="1">
      <alignment horizontal="left" vertical="center" wrapText="1"/>
      <protection/>
    </xf>
    <xf numFmtId="0" fontId="5" fillId="37" borderId="40" xfId="64" applyFont="1" applyFill="1" applyBorder="1" applyAlignment="1">
      <alignment horizontal="left" vertical="center" wrapText="1"/>
      <protection/>
    </xf>
    <xf numFmtId="0" fontId="5" fillId="37" borderId="26" xfId="64" applyFont="1" applyFill="1" applyBorder="1" applyAlignment="1">
      <alignment horizontal="left" vertical="center" wrapText="1"/>
      <protection/>
    </xf>
    <xf numFmtId="0" fontId="5" fillId="37" borderId="46" xfId="64" applyFont="1" applyFill="1" applyBorder="1" applyAlignment="1">
      <alignment horizontal="left" vertical="center" wrapText="1"/>
      <protection/>
    </xf>
    <xf numFmtId="0" fontId="5" fillId="37" borderId="36" xfId="64" applyFont="1" applyFill="1" applyBorder="1" applyAlignment="1">
      <alignment horizontal="left" vertical="center" wrapText="1"/>
      <protection/>
    </xf>
    <xf numFmtId="0" fontId="6" fillId="35" borderId="116" xfId="64" applyFont="1" applyFill="1" applyBorder="1" applyAlignment="1">
      <alignment horizontal="left" wrapText="1"/>
      <protection/>
    </xf>
    <xf numFmtId="0" fontId="6" fillId="35" borderId="30" xfId="64" applyFont="1" applyFill="1" applyBorder="1" applyAlignment="1">
      <alignment horizontal="left" wrapText="1"/>
      <protection/>
    </xf>
    <xf numFmtId="0" fontId="6" fillId="35" borderId="34" xfId="64" applyFont="1" applyFill="1" applyBorder="1" applyAlignment="1">
      <alignment horizontal="left" wrapText="1"/>
      <protection/>
    </xf>
    <xf numFmtId="0" fontId="6" fillId="35" borderId="21" xfId="64" applyFont="1" applyFill="1" applyBorder="1" applyAlignment="1">
      <alignment horizontal="center" wrapText="1"/>
      <protection/>
    </xf>
    <xf numFmtId="0" fontId="6" fillId="35" borderId="17" xfId="64" applyFont="1" applyFill="1" applyBorder="1" applyAlignment="1">
      <alignment horizontal="center" wrapText="1"/>
      <protection/>
    </xf>
    <xf numFmtId="0" fontId="6" fillId="0" borderId="15" xfId="64" applyFont="1" applyBorder="1" applyAlignment="1">
      <alignment horizontal="center" wrapText="1"/>
      <protection/>
    </xf>
    <xf numFmtId="0" fontId="6" fillId="0" borderId="14" xfId="64" applyFont="1" applyBorder="1" applyAlignment="1">
      <alignment horizontal="center" wrapText="1"/>
      <protection/>
    </xf>
    <xf numFmtId="0" fontId="2" fillId="0" borderId="16" xfId="64" applyFont="1" applyBorder="1" applyAlignment="1">
      <alignment horizontal="center"/>
      <protection/>
    </xf>
    <xf numFmtId="0" fontId="2" fillId="0" borderId="17" xfId="64" applyFont="1" applyBorder="1" applyAlignment="1">
      <alignment horizontal="center"/>
      <protection/>
    </xf>
    <xf numFmtId="0" fontId="1" fillId="0" borderId="16" xfId="64" applyFont="1" applyBorder="1" applyAlignment="1">
      <alignment horizontal="center"/>
      <protection/>
    </xf>
    <xf numFmtId="0" fontId="1" fillId="0" borderId="17" xfId="64" applyFont="1" applyBorder="1" applyAlignment="1">
      <alignment horizontal="center"/>
      <protection/>
    </xf>
    <xf numFmtId="0" fontId="1" fillId="0" borderId="15" xfId="64" applyFont="1" applyBorder="1" applyAlignment="1">
      <alignment horizontal="center"/>
      <protection/>
    </xf>
    <xf numFmtId="0" fontId="1" fillId="0" borderId="14" xfId="64" applyFont="1" applyBorder="1" applyAlignment="1">
      <alignment horizontal="center"/>
      <protection/>
    </xf>
    <xf numFmtId="0" fontId="5" fillId="37" borderId="38" xfId="64" applyFont="1" applyFill="1" applyBorder="1" applyAlignment="1">
      <alignment horizontal="left" vertical="center" wrapText="1"/>
      <protection/>
    </xf>
    <xf numFmtId="0" fontId="5" fillId="37" borderId="24" xfId="64" applyFont="1" applyFill="1" applyBorder="1" applyAlignment="1">
      <alignment horizontal="left" vertical="center" wrapText="1"/>
      <protection/>
    </xf>
    <xf numFmtId="0" fontId="5" fillId="37" borderId="25" xfId="64" applyFont="1" applyFill="1" applyBorder="1" applyAlignment="1">
      <alignment horizontal="left" vertical="center" wrapText="1"/>
      <protection/>
    </xf>
    <xf numFmtId="0" fontId="5" fillId="37" borderId="16" xfId="64" applyFont="1" applyFill="1" applyBorder="1" applyAlignment="1">
      <alignment horizontal="left" vertical="center" wrapText="1"/>
      <protection/>
    </xf>
    <xf numFmtId="0" fontId="5" fillId="37" borderId="17" xfId="64" applyFont="1" applyFill="1" applyBorder="1" applyAlignment="1">
      <alignment horizontal="left" vertical="center" wrapText="1"/>
      <protection/>
    </xf>
    <xf numFmtId="0" fontId="5" fillId="37" borderId="18" xfId="64" applyFont="1" applyFill="1" applyBorder="1" applyAlignment="1">
      <alignment horizontal="left" vertical="center" wrapText="1"/>
      <protection/>
    </xf>
    <xf numFmtId="0" fontId="5" fillId="37" borderId="15" xfId="64" applyFont="1" applyFill="1" applyBorder="1" applyAlignment="1">
      <alignment horizontal="left" vertical="center" wrapText="1"/>
      <protection/>
    </xf>
    <xf numFmtId="0" fontId="5" fillId="37" borderId="14" xfId="64" applyFont="1" applyFill="1" applyBorder="1" applyAlignment="1">
      <alignment horizontal="left" vertical="center" wrapText="1"/>
      <protection/>
    </xf>
    <xf numFmtId="0" fontId="5" fillId="37" borderId="23" xfId="64" applyFont="1" applyFill="1" applyBorder="1" applyAlignment="1">
      <alignment horizontal="left" vertical="center" wrapText="1"/>
      <protection/>
    </xf>
    <xf numFmtId="0" fontId="2" fillId="0" borderId="16" xfId="64" applyFont="1" applyBorder="1" applyAlignment="1">
      <alignment horizontal="center" wrapText="1"/>
      <protection/>
    </xf>
    <xf numFmtId="0" fontId="2" fillId="0" borderId="17" xfId="64" applyFont="1" applyBorder="1" applyAlignment="1">
      <alignment horizontal="center" wrapText="1"/>
      <protection/>
    </xf>
    <xf numFmtId="0" fontId="6" fillId="0" borderId="54" xfId="64" applyFont="1" applyBorder="1" applyAlignment="1">
      <alignment horizontal="left" wrapText="1"/>
      <protection/>
    </xf>
    <xf numFmtId="0" fontId="6" fillId="0" borderId="21" xfId="64" applyFont="1" applyBorder="1" applyAlignment="1">
      <alignment horizontal="left" wrapText="1"/>
      <protection/>
    </xf>
    <xf numFmtId="0" fontId="6" fillId="35" borderId="22" xfId="64" applyFont="1" applyFill="1" applyBorder="1" applyAlignment="1">
      <alignment horizontal="center" wrapText="1"/>
      <protection/>
    </xf>
    <xf numFmtId="0" fontId="6" fillId="35" borderId="18" xfId="64" applyFont="1" applyFill="1" applyBorder="1" applyAlignment="1">
      <alignment horizontal="center" wrapText="1"/>
      <protection/>
    </xf>
    <xf numFmtId="0" fontId="2" fillId="35" borderId="17" xfId="64" applyFont="1" applyFill="1" applyBorder="1" applyAlignment="1">
      <alignment vertical="top" wrapText="1"/>
      <protection/>
    </xf>
    <xf numFmtId="0" fontId="2" fillId="35" borderId="14" xfId="64" applyFont="1" applyFill="1" applyBorder="1" applyAlignment="1">
      <alignment vertical="top" wrapText="1"/>
      <protection/>
    </xf>
    <xf numFmtId="0" fontId="2" fillId="35" borderId="18" xfId="64" applyFont="1" applyFill="1" applyBorder="1" applyAlignment="1">
      <alignment vertical="top" wrapText="1"/>
      <protection/>
    </xf>
    <xf numFmtId="0" fontId="2" fillId="35" borderId="23" xfId="64" applyFont="1" applyFill="1" applyBorder="1" applyAlignment="1">
      <alignment vertical="top" wrapText="1"/>
      <protection/>
    </xf>
    <xf numFmtId="0" fontId="5" fillId="37" borderId="124" xfId="62" applyFont="1" applyFill="1" applyBorder="1" applyAlignment="1">
      <alignment horizontal="left" vertical="center" wrapText="1"/>
      <protection/>
    </xf>
    <xf numFmtId="0" fontId="5" fillId="37" borderId="125" xfId="62" applyFont="1" applyFill="1" applyBorder="1" applyAlignment="1">
      <alignment horizontal="left" vertical="center" wrapText="1"/>
      <protection/>
    </xf>
    <xf numFmtId="0" fontId="2" fillId="0" borderId="15" xfId="64" applyFont="1" applyBorder="1" applyAlignment="1">
      <alignment horizontal="center" vertical="top" wrapText="1"/>
      <protection/>
    </xf>
    <xf numFmtId="0" fontId="2" fillId="0" borderId="14" xfId="64" applyFont="1" applyBorder="1" applyAlignment="1">
      <alignment horizontal="center" vertical="top" wrapText="1"/>
      <protection/>
    </xf>
    <xf numFmtId="0" fontId="6" fillId="0" borderId="116" xfId="64" applyFont="1" applyBorder="1" applyAlignment="1">
      <alignment horizontal="left"/>
      <protection/>
    </xf>
    <xf numFmtId="0" fontId="6" fillId="0" borderId="30" xfId="64" applyFont="1" applyBorder="1" applyAlignment="1">
      <alignment horizontal="left"/>
      <protection/>
    </xf>
    <xf numFmtId="0" fontId="6" fillId="0" borderId="34" xfId="64" applyFont="1" applyBorder="1" applyAlignment="1">
      <alignment horizontal="left"/>
      <protection/>
    </xf>
    <xf numFmtId="0" fontId="2" fillId="0" borderId="16" xfId="64" applyFont="1" applyBorder="1" applyAlignment="1">
      <alignment horizontal="center" vertical="top" wrapText="1"/>
      <protection/>
    </xf>
    <xf numFmtId="0" fontId="2" fillId="0" borderId="17" xfId="64" applyFont="1" applyBorder="1" applyAlignment="1">
      <alignment horizontal="center" vertical="top" wrapText="1"/>
      <protection/>
    </xf>
    <xf numFmtId="0" fontId="20" fillId="39" borderId="17" xfId="0" applyFont="1" applyFill="1" applyBorder="1" applyAlignment="1">
      <alignment horizontal="left" wrapText="1"/>
    </xf>
    <xf numFmtId="0" fontId="0" fillId="0" borderId="59" xfId="0" applyFont="1" applyFill="1" applyBorder="1" applyAlignment="1">
      <alignment horizontal="center" vertical="center" wrapText="1"/>
    </xf>
    <xf numFmtId="0" fontId="0" fillId="0" borderId="35" xfId="0" applyBorder="1" applyAlignment="1">
      <alignment horizontal="center" vertical="center"/>
    </xf>
    <xf numFmtId="0" fontId="6" fillId="0" borderId="24" xfId="64" applyFont="1" applyBorder="1" applyAlignment="1">
      <alignment horizontal="center" vertical="center" wrapText="1"/>
      <protection/>
    </xf>
    <xf numFmtId="0" fontId="0" fillId="0" borderId="60" xfId="64" applyFont="1" applyBorder="1" applyAlignment="1">
      <alignment horizontal="center" vertical="center"/>
      <protection/>
    </xf>
    <xf numFmtId="0" fontId="0" fillId="0" borderId="60" xfId="64" applyFont="1" applyBorder="1" applyAlignment="1">
      <alignment horizontal="center" vertical="center" wrapText="1"/>
      <protection/>
    </xf>
    <xf numFmtId="0" fontId="0" fillId="0" borderId="78" xfId="0" applyFont="1" applyBorder="1" applyAlignment="1">
      <alignment horizontal="center" vertical="center" wrapText="1"/>
    </xf>
    <xf numFmtId="0" fontId="5" fillId="44" borderId="38" xfId="62" applyFont="1" applyFill="1" applyBorder="1" applyAlignment="1">
      <alignment horizontal="left" vertical="center"/>
      <protection/>
    </xf>
    <xf numFmtId="0" fontId="5" fillId="44" borderId="24" xfId="62" applyFont="1" applyFill="1" applyBorder="1" applyAlignment="1">
      <alignment horizontal="left" vertical="center"/>
      <protection/>
    </xf>
    <xf numFmtId="0" fontId="5" fillId="44" borderId="25" xfId="62" applyFont="1" applyFill="1" applyBorder="1" applyAlignment="1">
      <alignment horizontal="left" vertical="center"/>
      <protection/>
    </xf>
    <xf numFmtId="0" fontId="5" fillId="44" borderId="15" xfId="62" applyFont="1" applyFill="1" applyBorder="1" applyAlignment="1">
      <alignment horizontal="left" vertical="center"/>
      <protection/>
    </xf>
    <xf numFmtId="0" fontId="5" fillId="44" borderId="14" xfId="62" applyFont="1" applyFill="1" applyBorder="1" applyAlignment="1">
      <alignment horizontal="left" vertical="center"/>
      <protection/>
    </xf>
    <xf numFmtId="0" fontId="5" fillId="44" borderId="23" xfId="62" applyFont="1" applyFill="1" applyBorder="1" applyAlignment="1">
      <alignment horizontal="left" vertical="center"/>
      <protection/>
    </xf>
    <xf numFmtId="0" fontId="6" fillId="35" borderId="21" xfId="62" applyFont="1" applyFill="1" applyBorder="1" applyAlignment="1">
      <alignment horizontal="center" vertical="center" wrapText="1"/>
      <protection/>
    </xf>
    <xf numFmtId="0" fontId="6" fillId="0" borderId="21" xfId="62" applyFont="1" applyBorder="1" applyAlignment="1">
      <alignment horizontal="center" vertical="center"/>
      <protection/>
    </xf>
    <xf numFmtId="0" fontId="6" fillId="35" borderId="22" xfId="62" applyFont="1" applyFill="1" applyBorder="1" applyAlignment="1">
      <alignment horizontal="center" vertical="center" wrapText="1"/>
      <protection/>
    </xf>
    <xf numFmtId="0" fontId="5" fillId="44" borderId="71" xfId="62" applyFont="1" applyFill="1" applyBorder="1" applyAlignment="1">
      <alignment horizontal="left" vertical="center"/>
      <protection/>
    </xf>
    <xf numFmtId="0" fontId="5" fillId="44" borderId="72" xfId="62" applyFont="1" applyFill="1" applyBorder="1" applyAlignment="1">
      <alignment horizontal="left" vertical="center"/>
      <protection/>
    </xf>
    <xf numFmtId="0" fontId="5" fillId="44" borderId="73" xfId="62" applyFont="1" applyFill="1" applyBorder="1" applyAlignment="1">
      <alignment horizontal="left" vertical="center"/>
      <protection/>
    </xf>
    <xf numFmtId="0" fontId="5" fillId="44" borderId="26" xfId="62" applyFont="1" applyFill="1" applyBorder="1" applyAlignment="1">
      <alignment horizontal="left" vertical="center"/>
      <protection/>
    </xf>
    <xf numFmtId="0" fontId="5" fillId="44" borderId="46" xfId="62" applyFont="1" applyFill="1" applyBorder="1" applyAlignment="1">
      <alignment horizontal="left" vertical="center"/>
      <protection/>
    </xf>
    <xf numFmtId="0" fontId="5" fillId="44" borderId="36" xfId="62" applyFont="1" applyFill="1" applyBorder="1" applyAlignment="1">
      <alignment horizontal="left" vertical="center"/>
      <protection/>
    </xf>
    <xf numFmtId="0" fontId="2" fillId="35" borderId="17" xfId="62" applyFont="1" applyFill="1" applyBorder="1" applyAlignment="1">
      <alignment horizontal="center" vertical="top" wrapText="1"/>
      <protection/>
    </xf>
    <xf numFmtId="0" fontId="2" fillId="35" borderId="14" xfId="62" applyFont="1" applyFill="1" applyBorder="1" applyAlignment="1">
      <alignment horizontal="center" vertical="top" wrapText="1"/>
      <protection/>
    </xf>
    <xf numFmtId="0" fontId="5" fillId="37" borderId="38" xfId="64" applyFont="1" applyFill="1" applyBorder="1" applyAlignment="1">
      <alignment horizontal="left" vertical="center"/>
      <protection/>
    </xf>
    <xf numFmtId="0" fontId="5" fillId="37" borderId="24" xfId="64" applyFont="1" applyFill="1" applyBorder="1" applyAlignment="1">
      <alignment horizontal="left" vertical="center"/>
      <protection/>
    </xf>
    <xf numFmtId="0" fontId="5" fillId="37" borderId="25" xfId="64" applyFont="1" applyFill="1" applyBorder="1" applyAlignment="1">
      <alignment horizontal="left" vertical="center"/>
      <protection/>
    </xf>
    <xf numFmtId="0" fontId="5" fillId="37" borderId="15" xfId="64" applyFont="1" applyFill="1" applyBorder="1" applyAlignment="1">
      <alignment horizontal="left" vertical="center"/>
      <protection/>
    </xf>
    <xf numFmtId="0" fontId="5" fillId="37" borderId="14" xfId="64" applyFont="1" applyFill="1" applyBorder="1" applyAlignment="1">
      <alignment horizontal="left" vertical="center"/>
      <protection/>
    </xf>
    <xf numFmtId="0" fontId="5" fillId="37" borderId="23" xfId="64" applyFont="1" applyFill="1" applyBorder="1" applyAlignment="1">
      <alignment horizontal="left" vertical="center"/>
      <protection/>
    </xf>
    <xf numFmtId="0" fontId="6" fillId="35" borderId="38" xfId="64" applyFont="1" applyFill="1" applyBorder="1" applyAlignment="1">
      <alignment horizontal="center" vertical="top" wrapText="1"/>
      <protection/>
    </xf>
    <xf numFmtId="0" fontId="6" fillId="35" borderId="16" xfId="64" applyFont="1" applyFill="1" applyBorder="1" applyAlignment="1">
      <alignment horizontal="center" vertical="top" wrapText="1"/>
      <protection/>
    </xf>
    <xf numFmtId="0" fontId="6" fillId="35" borderId="17" xfId="64" applyFont="1" applyFill="1" applyBorder="1" applyAlignment="1">
      <alignment horizontal="center" vertical="center" wrapText="1"/>
      <protection/>
    </xf>
    <xf numFmtId="0" fontId="6" fillId="35" borderId="25" xfId="64" applyFont="1" applyFill="1" applyBorder="1" applyAlignment="1">
      <alignment horizontal="center" vertical="center" wrapText="1"/>
      <protection/>
    </xf>
    <xf numFmtId="0" fontId="6" fillId="35" borderId="18" xfId="64" applyFont="1" applyFill="1" applyBorder="1" applyAlignment="1">
      <alignment horizontal="center" vertical="center" wrapText="1"/>
      <protection/>
    </xf>
    <xf numFmtId="0" fontId="2" fillId="35" borderId="18" xfId="62" applyFont="1" applyFill="1" applyBorder="1" applyAlignment="1">
      <alignment horizontal="center" vertical="top" wrapText="1"/>
      <protection/>
    </xf>
    <xf numFmtId="0" fontId="2" fillId="35" borderId="23" xfId="62" applyFont="1" applyFill="1" applyBorder="1" applyAlignment="1">
      <alignment horizontal="center" vertical="top" wrapText="1"/>
      <protection/>
    </xf>
    <xf numFmtId="0" fontId="6" fillId="35" borderId="16" xfId="64" applyFont="1" applyFill="1" applyBorder="1" applyAlignment="1">
      <alignment horizontal="left" vertical="center" wrapText="1"/>
      <protection/>
    </xf>
    <xf numFmtId="0" fontId="6" fillId="35" borderId="15" xfId="64" applyFont="1" applyFill="1" applyBorder="1" applyAlignment="1">
      <alignment horizontal="left" vertical="center" wrapText="1"/>
      <protection/>
    </xf>
    <xf numFmtId="0" fontId="0" fillId="0" borderId="59" xfId="0" applyFont="1" applyFill="1" applyBorder="1" applyAlignment="1">
      <alignment horizontal="center" vertical="center"/>
    </xf>
    <xf numFmtId="0" fontId="0" fillId="0" borderId="37" xfId="0" applyBorder="1" applyAlignment="1">
      <alignment horizontal="center" vertical="center"/>
    </xf>
    <xf numFmtId="0" fontId="0" fillId="0" borderId="60" xfId="0" applyFont="1" applyFill="1" applyBorder="1" applyAlignment="1">
      <alignment horizontal="center" vertical="center"/>
    </xf>
    <xf numFmtId="0" fontId="0" fillId="0" borderId="47" xfId="0" applyBorder="1" applyAlignment="1">
      <alignment horizontal="center" vertical="center"/>
    </xf>
    <xf numFmtId="0" fontId="0" fillId="0" borderId="78" xfId="0" applyBorder="1" applyAlignment="1">
      <alignment horizontal="center" vertical="center"/>
    </xf>
    <xf numFmtId="0" fontId="0" fillId="0" borderId="45" xfId="0" applyBorder="1" applyAlignment="1">
      <alignment horizontal="center" vertical="center"/>
    </xf>
    <xf numFmtId="0" fontId="0" fillId="0" borderId="126" xfId="0" applyBorder="1" applyAlignment="1">
      <alignment horizontal="center" vertical="center"/>
    </xf>
    <xf numFmtId="0" fontId="5" fillId="0" borderId="17" xfId="66" applyFont="1" applyBorder="1" applyAlignment="1">
      <alignment horizontal="center" vertical="top" wrapText="1"/>
      <protection/>
    </xf>
    <xf numFmtId="0" fontId="1" fillId="0" borderId="24" xfId="66" applyFont="1" applyBorder="1" applyAlignment="1">
      <alignment horizontal="center" vertical="center" wrapText="1"/>
      <protection/>
    </xf>
    <xf numFmtId="0" fontId="1" fillId="0" borderId="25" xfId="66" applyFont="1" applyBorder="1" applyAlignment="1">
      <alignment horizontal="center" vertical="center" wrapText="1"/>
      <protection/>
    </xf>
    <xf numFmtId="0" fontId="1" fillId="0" borderId="17" xfId="66" applyFont="1" applyBorder="1" applyAlignment="1">
      <alignment horizontal="center" vertical="center" wrapText="1"/>
      <protection/>
    </xf>
    <xf numFmtId="0" fontId="1" fillId="0" borderId="18" xfId="66" applyFont="1" applyBorder="1" applyAlignment="1">
      <alignment horizontal="center" vertical="center" wrapText="1"/>
      <protection/>
    </xf>
    <xf numFmtId="0" fontId="5" fillId="0" borderId="18" xfId="66" applyFont="1" applyBorder="1" applyAlignment="1">
      <alignment horizontal="center" vertical="top" wrapText="1"/>
      <protection/>
    </xf>
    <xf numFmtId="0" fontId="5" fillId="37" borderId="48" xfId="66" applyFont="1" applyFill="1" applyBorder="1" applyAlignment="1">
      <alignment horizontal="left" vertical="center" wrapText="1"/>
      <protection/>
    </xf>
    <xf numFmtId="0" fontId="5" fillId="37" borderId="50" xfId="66" applyFont="1" applyFill="1" applyBorder="1" applyAlignment="1">
      <alignment horizontal="left" vertical="center" wrapText="1"/>
      <protection/>
    </xf>
    <xf numFmtId="0" fontId="5" fillId="37" borderId="49" xfId="66" applyFont="1" applyFill="1" applyBorder="1" applyAlignment="1">
      <alignment horizontal="left" vertical="center" wrapText="1"/>
      <protection/>
    </xf>
    <xf numFmtId="0" fontId="1" fillId="0" borderId="38" xfId="66" applyFont="1" applyBorder="1" applyAlignment="1">
      <alignment horizontal="left" wrapText="1"/>
      <protection/>
    </xf>
    <xf numFmtId="0" fontId="1" fillId="0" borderId="16" xfId="66" applyFont="1" applyBorder="1" applyAlignment="1">
      <alignment horizontal="left" wrapText="1"/>
      <protection/>
    </xf>
    <xf numFmtId="0" fontId="5" fillId="37" borderId="71" xfId="66" applyFont="1" applyFill="1" applyBorder="1" applyAlignment="1">
      <alignment horizontal="left" vertical="center" wrapText="1"/>
      <protection/>
    </xf>
    <xf numFmtId="0" fontId="5" fillId="37" borderId="72" xfId="66" applyFont="1" applyFill="1" applyBorder="1" applyAlignment="1">
      <alignment horizontal="left" vertical="center" wrapText="1"/>
      <protection/>
    </xf>
    <xf numFmtId="0" fontId="5" fillId="37" borderId="73" xfId="66" applyFont="1" applyFill="1" applyBorder="1" applyAlignment="1">
      <alignment horizontal="left" vertical="center" wrapText="1"/>
      <protection/>
    </xf>
    <xf numFmtId="0" fontId="1" fillId="0" borderId="24" xfId="66" applyFont="1" applyBorder="1" applyAlignment="1">
      <alignment horizontal="center" wrapText="1"/>
      <protection/>
    </xf>
    <xf numFmtId="0" fontId="1" fillId="0" borderId="25" xfId="66" applyFont="1" applyBorder="1" applyAlignment="1">
      <alignment horizontal="center" wrapText="1"/>
      <protection/>
    </xf>
    <xf numFmtId="0" fontId="5" fillId="0" borderId="59" xfId="66" applyFont="1" applyBorder="1" applyAlignment="1">
      <alignment horizontal="center" vertical="top" wrapText="1"/>
      <protection/>
    </xf>
    <xf numFmtId="0" fontId="5" fillId="0" borderId="45" xfId="66" applyFont="1" applyBorder="1" applyAlignment="1">
      <alignment horizontal="center" vertical="top" wrapText="1"/>
      <protection/>
    </xf>
    <xf numFmtId="0" fontId="5" fillId="0" borderId="35" xfId="66" applyFont="1" applyBorder="1" applyAlignment="1">
      <alignment horizontal="center" vertical="top" wrapText="1"/>
      <protection/>
    </xf>
    <xf numFmtId="0" fontId="19" fillId="40" borderId="38" xfId="62" applyFont="1" applyFill="1" applyBorder="1" applyAlignment="1">
      <alignment horizontal="left" wrapText="1"/>
      <protection/>
    </xf>
    <xf numFmtId="0" fontId="19" fillId="40" borderId="24" xfId="62" applyFont="1" applyFill="1" applyBorder="1" applyAlignment="1">
      <alignment horizontal="left" wrapText="1"/>
      <protection/>
    </xf>
    <xf numFmtId="0" fontId="19" fillId="40" borderId="25" xfId="62" applyFont="1" applyFill="1" applyBorder="1" applyAlignment="1">
      <alignment horizontal="left" wrapText="1"/>
      <protection/>
    </xf>
    <xf numFmtId="0" fontId="0" fillId="0" borderId="35" xfId="0" applyFont="1" applyBorder="1" applyAlignment="1">
      <alignment horizontal="center" vertical="top" wrapText="1"/>
    </xf>
    <xf numFmtId="0" fontId="0" fillId="0" borderId="17" xfId="0" applyFont="1" applyBorder="1" applyAlignment="1">
      <alignment horizontal="center" vertical="top"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stom - Style8" xfId="48"/>
    <cellStyle name="Data   - Style2"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abels - Style3" xfId="59"/>
    <cellStyle name="Linked Cell" xfId="60"/>
    <cellStyle name="Neutral" xfId="61"/>
    <cellStyle name="Normal 2" xfId="62"/>
    <cellStyle name="Normal 2_2008 SMCPS MasterPlan_FINAL-Maleen 10-31" xfId="63"/>
    <cellStyle name="Normal 2_Copy of Lyon- Saint Mary's 2008 Data Section" xfId="64"/>
    <cellStyle name="Normal 2_Copy of Lyon- Saint Mary's 2008 Data Section 8-27-08" xfId="65"/>
    <cellStyle name="Normal 2_Draper-Saint Mary's 2008 Data Section" xfId="66"/>
    <cellStyle name="Normal 2_Farrell- Saint Mary's 2008 Data Section" xfId="67"/>
    <cellStyle name="Normal 3" xfId="68"/>
    <cellStyle name="Normal 4" xfId="69"/>
    <cellStyle name="Note" xfId="70"/>
    <cellStyle name="Output" xfId="71"/>
    <cellStyle name="Percent" xfId="72"/>
    <cellStyle name="Reset  - Style7" xfId="73"/>
    <cellStyle name="Table  - Style6" xfId="74"/>
    <cellStyle name="Title" xfId="75"/>
    <cellStyle name="Title  - Style1" xfId="76"/>
    <cellStyle name="Total" xfId="77"/>
    <cellStyle name="TotCol - Style5" xfId="78"/>
    <cellStyle name="TotRow - Style4"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23</xdr:row>
      <xdr:rowOff>76200</xdr:rowOff>
    </xdr:from>
    <xdr:to>
      <xdr:col>2</xdr:col>
      <xdr:colOff>990600</xdr:colOff>
      <xdr:row>28</xdr:row>
      <xdr:rowOff>152400</xdr:rowOff>
    </xdr:to>
    <xdr:sp>
      <xdr:nvSpPr>
        <xdr:cNvPr id="1" name="TextBox 1"/>
        <xdr:cNvSpPr txBox="1">
          <a:spLocks noChangeArrowheads="1"/>
        </xdr:cNvSpPr>
      </xdr:nvSpPr>
      <xdr:spPr>
        <a:xfrm>
          <a:off x="123825" y="4867275"/>
          <a:ext cx="3971925" cy="88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*Note:  In order for a local school system to meet the 
</a:t>
          </a:r>
          <a:r>
            <a:rPr lang="en-US" cap="none" sz="1100" b="0" i="0" u="none" baseline="0">
              <a:solidFill>
                <a:srgbClr val="000000"/>
              </a:solidFill>
              <a:latin typeface="Calibri"/>
              <a:ea typeface="Calibri"/>
              <a:cs typeface="Calibri"/>
            </a:rPr>
            <a:t>System AMAO II, 2008-2009, </a:t>
          </a:r>
          <a:r>
            <a:rPr lang="en-US" cap="none" sz="1100" b="1" i="0" u="none" baseline="0">
              <a:solidFill>
                <a:srgbClr val="000000"/>
              </a:solidFill>
              <a:latin typeface="Calibri"/>
              <a:ea typeface="Calibri"/>
              <a:cs typeface="Calibri"/>
            </a:rPr>
            <a:t>at least 15% </a:t>
          </a:r>
          <a:r>
            <a:rPr lang="en-US" cap="none" sz="1100" b="0" i="0" u="none" baseline="0">
              <a:solidFill>
                <a:srgbClr val="000000"/>
              </a:solidFill>
              <a:latin typeface="Calibri"/>
              <a:ea typeface="Calibri"/>
              <a:cs typeface="Calibri"/>
            </a:rPr>
            <a:t>of students must 
</a:t>
          </a:r>
          <a:r>
            <a:rPr lang="en-US" cap="none" sz="1100" b="0" i="0" u="none" baseline="0">
              <a:solidFill>
                <a:srgbClr val="000000"/>
              </a:solidFill>
              <a:latin typeface="Calibri"/>
              <a:ea typeface="Calibri"/>
              <a:cs typeface="Calibri"/>
            </a:rPr>
            <a:t>meet grade-specific targets for English Language Proficiency.
</a:t>
          </a:r>
        </a:p>
      </xdr:txBody>
    </xdr:sp>
    <xdr:clientData/>
  </xdr:twoCellAnchor>
  <xdr:twoCellAnchor>
    <xdr:from>
      <xdr:col>0</xdr:col>
      <xdr:colOff>142875</xdr:colOff>
      <xdr:row>16</xdr:row>
      <xdr:rowOff>142875</xdr:rowOff>
    </xdr:from>
    <xdr:to>
      <xdr:col>2</xdr:col>
      <xdr:colOff>476250</xdr:colOff>
      <xdr:row>22</xdr:row>
      <xdr:rowOff>85725</xdr:rowOff>
    </xdr:to>
    <xdr:sp>
      <xdr:nvSpPr>
        <xdr:cNvPr id="2" name="TextBox 2"/>
        <xdr:cNvSpPr txBox="1">
          <a:spLocks noChangeArrowheads="1"/>
        </xdr:cNvSpPr>
      </xdr:nvSpPr>
      <xdr:spPr>
        <a:xfrm>
          <a:off x="142875" y="3800475"/>
          <a:ext cx="3438525" cy="914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Note:  </a:t>
          </a:r>
          <a:r>
            <a:rPr lang="en-US" cap="none" sz="1100" b="0" i="0" u="none" baseline="0">
              <a:solidFill>
                <a:srgbClr val="000000"/>
              </a:solidFill>
              <a:latin typeface="Calibri"/>
              <a:ea typeface="Calibri"/>
              <a:cs typeface="Calibri"/>
            </a:rPr>
            <a:t>In order for a local school system to meet the 
</a:t>
          </a:r>
          <a:r>
            <a:rPr lang="en-US" cap="none" sz="1100" b="0" i="0" u="none" baseline="0">
              <a:solidFill>
                <a:srgbClr val="000000"/>
              </a:solidFill>
              <a:latin typeface="Calibri"/>
              <a:ea typeface="Calibri"/>
              <a:cs typeface="Calibri"/>
            </a:rPr>
            <a:t>System AMAO I, 2008-2009, </a:t>
          </a:r>
          <a:r>
            <a:rPr lang="en-US" cap="none" sz="1100" b="1" i="0" u="none" baseline="0">
              <a:solidFill>
                <a:srgbClr val="000000"/>
              </a:solidFill>
              <a:latin typeface="Calibri"/>
              <a:ea typeface="Calibri"/>
              <a:cs typeface="Calibri"/>
            </a:rPr>
            <a:t>at least 56 % </a:t>
          </a:r>
          <a:r>
            <a:rPr lang="en-US" cap="none" sz="1100" b="0" i="0" u="none" baseline="0">
              <a:solidFill>
                <a:srgbClr val="000000"/>
              </a:solidFill>
              <a:latin typeface="Calibri"/>
              <a:ea typeface="Calibri"/>
              <a:cs typeface="Calibri"/>
            </a:rPr>
            <a:t>of students must  make</a:t>
          </a:r>
          <a:r>
            <a:rPr lang="en-US" cap="none" sz="1100" b="0" i="0" u="none" baseline="0">
              <a:solidFill>
                <a:srgbClr val="000000"/>
              </a:solidFill>
              <a:latin typeface="Calibri"/>
              <a:ea typeface="Calibri"/>
              <a:cs typeface="Calibri"/>
            </a:rPr>
            <a:t>  a 15 scale score point increase on the 2009 LAS administration as compared to last year's administration.</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28</xdr:row>
      <xdr:rowOff>66675</xdr:rowOff>
    </xdr:from>
    <xdr:to>
      <xdr:col>9</xdr:col>
      <xdr:colOff>466725</xdr:colOff>
      <xdr:row>31</xdr:row>
      <xdr:rowOff>114300</xdr:rowOff>
    </xdr:to>
    <xdr:sp>
      <xdr:nvSpPr>
        <xdr:cNvPr id="1" name="TextBox 1"/>
        <xdr:cNvSpPr txBox="1">
          <a:spLocks noChangeArrowheads="1"/>
        </xdr:cNvSpPr>
      </xdr:nvSpPr>
      <xdr:spPr>
        <a:xfrm>
          <a:off x="38100" y="5991225"/>
          <a:ext cx="5972175" cy="533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 Some local school systems will not have schools that qualify as "high poverty".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"Experience" for the purposes of differentiation in accordance with No Child Left Behind, is defined as two years or more as of the first day of employment in the 2008-2009 school year.  </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O61"/>
  <sheetViews>
    <sheetView tabSelected="1" view="pageLayout" workbookViewId="0" topLeftCell="A1">
      <selection activeCell="I68" sqref="I68:I71"/>
    </sheetView>
  </sheetViews>
  <sheetFormatPr defaultColWidth="9.140625" defaultRowHeight="12.75"/>
  <cols>
    <col min="1" max="1" width="29.8515625" style="199" customWidth="1"/>
    <col min="2" max="2" width="10.8515625" style="199" customWidth="1"/>
    <col min="3" max="3" width="2.140625" style="199" customWidth="1"/>
    <col min="4" max="4" width="22.7109375" style="199" bestFit="1" customWidth="1"/>
    <col min="5" max="5" width="2.140625" style="199" customWidth="1"/>
    <col min="6" max="6" width="22.00390625" style="199" customWidth="1"/>
    <col min="7" max="7" width="2.8515625" style="199" customWidth="1"/>
    <col min="8" max="8" width="19.7109375" style="199" bestFit="1" customWidth="1"/>
    <col min="9" max="9" width="14.421875" style="199" bestFit="1" customWidth="1"/>
    <col min="10" max="10" width="4.7109375" style="199" customWidth="1"/>
    <col min="11" max="11" width="11.28125" style="199" customWidth="1"/>
    <col min="12" max="16384" width="9.140625" style="199" customWidth="1"/>
  </cols>
  <sheetData>
    <row r="1" spans="1:15" ht="12" customHeight="1">
      <c r="A1" s="724" t="s">
        <v>401</v>
      </c>
      <c r="B1" s="725"/>
      <c r="C1" s="725"/>
      <c r="D1" s="725"/>
      <c r="E1" s="725"/>
      <c r="F1" s="725"/>
      <c r="G1" s="725"/>
      <c r="H1" s="725"/>
      <c r="I1" s="725"/>
      <c r="J1" s="725"/>
      <c r="K1" s="726"/>
      <c r="L1" s="372"/>
      <c r="M1" s="372"/>
      <c r="N1" s="373"/>
      <c r="O1" s="374"/>
    </row>
    <row r="2" spans="1:15" ht="12" customHeight="1">
      <c r="A2" s="727"/>
      <c r="B2" s="728"/>
      <c r="C2" s="728"/>
      <c r="D2" s="728"/>
      <c r="E2" s="728"/>
      <c r="F2" s="728"/>
      <c r="G2" s="728"/>
      <c r="H2" s="728"/>
      <c r="I2" s="728"/>
      <c r="J2" s="728"/>
      <c r="K2" s="729"/>
      <c r="L2" s="375"/>
      <c r="M2" s="375"/>
      <c r="N2" s="375"/>
      <c r="O2" s="376"/>
    </row>
    <row r="3" spans="1:15" ht="12" customHeight="1" thickBot="1">
      <c r="A3" s="377" t="s">
        <v>402</v>
      </c>
      <c r="B3" s="378"/>
      <c r="C3" s="379"/>
      <c r="D3" s="379"/>
      <c r="E3" s="379"/>
      <c r="F3" s="379"/>
      <c r="G3" s="378"/>
      <c r="H3" s="379"/>
      <c r="I3" s="379"/>
      <c r="J3" s="379"/>
      <c r="K3" s="380"/>
      <c r="L3" s="381"/>
      <c r="M3" s="381"/>
      <c r="N3" s="376"/>
      <c r="O3" s="376"/>
    </row>
    <row r="4" spans="1:15" ht="15.75">
      <c r="A4" s="382"/>
      <c r="B4" s="383"/>
      <c r="C4" s="384"/>
      <c r="D4" s="384" t="s">
        <v>403</v>
      </c>
      <c r="E4" s="384"/>
      <c r="F4" s="384" t="s">
        <v>404</v>
      </c>
      <c r="G4" s="246"/>
      <c r="H4" s="384"/>
      <c r="I4" s="384"/>
      <c r="J4" s="385"/>
      <c r="K4" s="386"/>
      <c r="O4" s="376"/>
    </row>
    <row r="5" spans="1:15" ht="15.75">
      <c r="A5" s="382"/>
      <c r="B5" s="383"/>
      <c r="C5" s="384"/>
      <c r="D5" s="387" t="s">
        <v>405</v>
      </c>
      <c r="E5" s="387"/>
      <c r="F5" s="387" t="s">
        <v>405</v>
      </c>
      <c r="G5" s="246"/>
      <c r="H5" s="384"/>
      <c r="I5" s="384"/>
      <c r="J5" s="385"/>
      <c r="K5" s="386"/>
      <c r="O5" s="376"/>
    </row>
    <row r="6" spans="1:15" ht="15.75" customHeight="1">
      <c r="A6" s="382"/>
      <c r="B6" s="383"/>
      <c r="C6" s="384"/>
      <c r="D6" s="387" t="s">
        <v>406</v>
      </c>
      <c r="E6" s="387"/>
      <c r="F6" s="387" t="s">
        <v>406</v>
      </c>
      <c r="G6" s="246"/>
      <c r="H6" s="246"/>
      <c r="J6" s="246"/>
      <c r="K6" s="386"/>
      <c r="O6" s="376"/>
    </row>
    <row r="7" spans="1:15" ht="15.75">
      <c r="A7" s="388" t="s">
        <v>407</v>
      </c>
      <c r="B7" s="383"/>
      <c r="C7" s="384"/>
      <c r="D7" s="389" t="s">
        <v>408</v>
      </c>
      <c r="E7" s="389"/>
      <c r="F7" s="389" t="s">
        <v>408</v>
      </c>
      <c r="G7" s="246"/>
      <c r="H7" s="390" t="s">
        <v>409</v>
      </c>
      <c r="I7" s="391" t="s">
        <v>410</v>
      </c>
      <c r="J7" s="246"/>
      <c r="K7" s="386"/>
      <c r="O7" s="376"/>
    </row>
    <row r="8" spans="1:15" ht="15.75">
      <c r="A8" s="392" t="s">
        <v>411</v>
      </c>
      <c r="B8" s="384"/>
      <c r="C8" s="384"/>
      <c r="D8" s="393"/>
      <c r="E8" s="393"/>
      <c r="F8" s="393"/>
      <c r="G8" s="246"/>
      <c r="H8" s="394"/>
      <c r="I8" s="246"/>
      <c r="J8" s="246"/>
      <c r="K8" s="386"/>
      <c r="O8" s="376"/>
    </row>
    <row r="9" spans="1:15" ht="15.75">
      <c r="A9" s="395" t="s">
        <v>412</v>
      </c>
      <c r="B9" s="246"/>
      <c r="C9" s="393"/>
      <c r="D9" s="396">
        <v>80138192</v>
      </c>
      <c r="E9" s="396"/>
      <c r="F9" s="396">
        <v>79945102</v>
      </c>
      <c r="G9" s="397"/>
      <c r="H9" s="396">
        <f>F9-D9</f>
        <v>-193090</v>
      </c>
      <c r="I9" s="398">
        <f>H9/D9</f>
        <v>-0.0024094628937972548</v>
      </c>
      <c r="J9" s="246"/>
      <c r="K9" s="386"/>
      <c r="O9" s="376"/>
    </row>
    <row r="10" spans="1:15" ht="15.75">
      <c r="A10" s="395" t="s">
        <v>413</v>
      </c>
      <c r="B10" s="246"/>
      <c r="C10" s="393"/>
      <c r="D10" s="396">
        <v>1005809</v>
      </c>
      <c r="E10" s="396"/>
      <c r="F10" s="396">
        <v>1197070</v>
      </c>
      <c r="G10" s="397"/>
      <c r="H10" s="396">
        <f aca="true" t="shared" si="0" ref="H10:H15">F10-D10</f>
        <v>191261</v>
      </c>
      <c r="I10" s="398">
        <f aca="true" t="shared" si="1" ref="I10:I16">H10/D10</f>
        <v>0.19015638157940523</v>
      </c>
      <c r="J10" s="246"/>
      <c r="K10" s="386"/>
      <c r="O10" s="376"/>
    </row>
    <row r="11" spans="1:15" ht="15.75">
      <c r="A11" s="395" t="s">
        <v>414</v>
      </c>
      <c r="B11" s="246"/>
      <c r="C11" s="393"/>
      <c r="D11" s="396">
        <v>94874620</v>
      </c>
      <c r="E11" s="396"/>
      <c r="F11" s="396">
        <f>95003888-3287845</f>
        <v>91716043</v>
      </c>
      <c r="G11" s="397"/>
      <c r="H11" s="396">
        <f t="shared" si="0"/>
        <v>-3158577</v>
      </c>
      <c r="I11" s="398">
        <f t="shared" si="1"/>
        <v>-0.033292117533645985</v>
      </c>
      <c r="J11" s="246"/>
      <c r="K11" s="386"/>
      <c r="O11" s="376"/>
    </row>
    <row r="12" spans="1:11" ht="15.75">
      <c r="A12" s="395" t="s">
        <v>415</v>
      </c>
      <c r="B12" s="246"/>
      <c r="C12" s="246"/>
      <c r="D12" s="397">
        <v>10112103</v>
      </c>
      <c r="E12" s="397"/>
      <c r="F12" s="397">
        <v>10591922</v>
      </c>
      <c r="G12" s="397"/>
      <c r="H12" s="396">
        <f t="shared" si="0"/>
        <v>479819</v>
      </c>
      <c r="I12" s="398">
        <f t="shared" si="1"/>
        <v>0.04744997158355685</v>
      </c>
      <c r="J12" s="246"/>
      <c r="K12" s="386"/>
    </row>
    <row r="13" spans="1:15" ht="15.75">
      <c r="A13" s="399" t="s">
        <v>416</v>
      </c>
      <c r="B13" s="246"/>
      <c r="C13" s="393"/>
      <c r="D13" s="396">
        <v>0</v>
      </c>
      <c r="E13" s="396"/>
      <c r="F13" s="396">
        <v>3287845</v>
      </c>
      <c r="G13" s="397"/>
      <c r="H13" s="396">
        <f t="shared" si="0"/>
        <v>3287845</v>
      </c>
      <c r="I13" s="398">
        <v>0</v>
      </c>
      <c r="J13" s="246"/>
      <c r="K13" s="386"/>
      <c r="O13" s="376"/>
    </row>
    <row r="14" spans="1:15" ht="15.75">
      <c r="A14" s="400" t="s">
        <v>417</v>
      </c>
      <c r="B14" s="246"/>
      <c r="C14" s="393"/>
      <c r="D14" s="396">
        <v>0</v>
      </c>
      <c r="E14" s="396"/>
      <c r="F14" s="396">
        <v>0</v>
      </c>
      <c r="G14" s="397"/>
      <c r="H14" s="396">
        <f t="shared" si="0"/>
        <v>0</v>
      </c>
      <c r="I14" s="398">
        <v>0</v>
      </c>
      <c r="J14" s="246"/>
      <c r="K14" s="386"/>
      <c r="O14" s="376"/>
    </row>
    <row r="15" spans="1:15" ht="15.75">
      <c r="A15" s="395" t="s">
        <v>418</v>
      </c>
      <c r="B15" s="246"/>
      <c r="C15" s="393"/>
      <c r="D15" s="396">
        <f>191429+3500000</f>
        <v>3691429</v>
      </c>
      <c r="E15" s="396"/>
      <c r="F15" s="396">
        <f>123000+8780402</f>
        <v>8903402</v>
      </c>
      <c r="G15" s="397"/>
      <c r="H15" s="396">
        <f t="shared" si="0"/>
        <v>5211973</v>
      </c>
      <c r="I15" s="398">
        <f t="shared" si="1"/>
        <v>1.4119120264808018</v>
      </c>
      <c r="J15" s="246"/>
      <c r="K15" s="386"/>
      <c r="O15" s="376"/>
    </row>
    <row r="16" spans="1:15" ht="15.75">
      <c r="A16" s="401" t="s">
        <v>419</v>
      </c>
      <c r="B16" s="246"/>
      <c r="C16" s="384"/>
      <c r="D16" s="402">
        <f>SUM(D9:D15)</f>
        <v>189822153</v>
      </c>
      <c r="E16" s="402"/>
      <c r="F16" s="402">
        <f>SUM(F9:F15)</f>
        <v>195641384</v>
      </c>
      <c r="G16" s="397"/>
      <c r="H16" s="402">
        <f>SUM(H9:H15)</f>
        <v>5819231</v>
      </c>
      <c r="I16" s="398">
        <f t="shared" si="1"/>
        <v>0.030656226936800153</v>
      </c>
      <c r="J16" s="246"/>
      <c r="K16" s="386"/>
      <c r="O16" s="376"/>
    </row>
    <row r="17" spans="1:14" ht="3.75" customHeight="1">
      <c r="A17" s="403"/>
      <c r="B17" s="404"/>
      <c r="C17" s="404"/>
      <c r="D17" s="404"/>
      <c r="E17" s="404"/>
      <c r="F17" s="404"/>
      <c r="G17" s="404"/>
      <c r="H17" s="404"/>
      <c r="I17" s="404"/>
      <c r="J17" s="404"/>
      <c r="K17" s="405"/>
      <c r="L17" s="406"/>
      <c r="M17" s="406"/>
      <c r="N17" s="406"/>
    </row>
    <row r="18" spans="1:13" ht="15">
      <c r="A18" s="407" t="s">
        <v>420</v>
      </c>
      <c r="B18" s="408"/>
      <c r="C18" s="408"/>
      <c r="D18" s="408"/>
      <c r="E18" s="408"/>
      <c r="F18" s="408"/>
      <c r="G18" s="409"/>
      <c r="H18" s="246"/>
      <c r="I18" s="410" t="s">
        <v>421</v>
      </c>
      <c r="J18" s="246"/>
      <c r="K18" s="411" t="s">
        <v>422</v>
      </c>
      <c r="L18" s="412"/>
      <c r="M18" s="412"/>
    </row>
    <row r="19" spans="1:15" ht="15">
      <c r="A19" s="413" t="s">
        <v>423</v>
      </c>
      <c r="B19" s="410"/>
      <c r="C19" s="410"/>
      <c r="D19" s="410"/>
      <c r="E19" s="410"/>
      <c r="F19" s="410"/>
      <c r="G19" s="410"/>
      <c r="H19" s="410"/>
      <c r="I19" s="414"/>
      <c r="J19" s="415"/>
      <c r="K19" s="416"/>
      <c r="O19" s="417"/>
    </row>
    <row r="20" spans="1:15" ht="15.75">
      <c r="A20" s="382" t="s">
        <v>424</v>
      </c>
      <c r="B20" s="418" t="s">
        <v>425</v>
      </c>
      <c r="C20" s="419" t="s">
        <v>426</v>
      </c>
      <c r="D20" s="419"/>
      <c r="E20" s="419"/>
      <c r="F20" s="420"/>
      <c r="G20" s="420"/>
      <c r="H20" s="420"/>
      <c r="I20" s="421">
        <v>215320</v>
      </c>
      <c r="J20" s="422"/>
      <c r="K20" s="423">
        <v>4.3</v>
      </c>
      <c r="L20" s="424"/>
      <c r="M20" s="424"/>
      <c r="N20" s="425"/>
      <c r="O20" s="376"/>
    </row>
    <row r="21" spans="1:15" ht="15.75">
      <c r="A21" s="382"/>
      <c r="B21" s="426" t="s">
        <v>425</v>
      </c>
      <c r="C21" s="419" t="s">
        <v>427</v>
      </c>
      <c r="D21" s="419"/>
      <c r="E21" s="419"/>
      <c r="F21" s="420"/>
      <c r="G21" s="420"/>
      <c r="H21" s="420"/>
      <c r="I21" s="421">
        <v>60633</v>
      </c>
      <c r="J21" s="422"/>
      <c r="K21" s="423">
        <v>1.2</v>
      </c>
      <c r="L21" s="424"/>
      <c r="M21" s="424"/>
      <c r="N21" s="425"/>
      <c r="O21" s="376"/>
    </row>
    <row r="22" spans="1:15" ht="15.75">
      <c r="A22" s="382"/>
      <c r="B22" s="426" t="s">
        <v>425</v>
      </c>
      <c r="C22" s="419" t="s">
        <v>428</v>
      </c>
      <c r="D22" s="419"/>
      <c r="E22" s="419"/>
      <c r="F22" s="420"/>
      <c r="G22" s="420"/>
      <c r="H22" s="420"/>
      <c r="I22" s="421">
        <v>4266</v>
      </c>
      <c r="J22" s="422"/>
      <c r="K22" s="423"/>
      <c r="L22" s="424"/>
      <c r="M22" s="424"/>
      <c r="N22" s="425"/>
      <c r="O22" s="376"/>
    </row>
    <row r="23" spans="1:15" ht="15.75">
      <c r="A23" s="382"/>
      <c r="B23" s="426" t="s">
        <v>425</v>
      </c>
      <c r="C23" s="419" t="s">
        <v>429</v>
      </c>
      <c r="D23" s="419"/>
      <c r="E23" s="419"/>
      <c r="F23" s="420"/>
      <c r="G23" s="420"/>
      <c r="H23" s="420"/>
      <c r="I23" s="421">
        <v>300000</v>
      </c>
      <c r="J23" s="422"/>
      <c r="K23" s="423"/>
      <c r="L23" s="424"/>
      <c r="M23" s="424"/>
      <c r="N23" s="425"/>
      <c r="O23" s="376"/>
    </row>
    <row r="24" spans="1:15" ht="15.75">
      <c r="A24" s="427"/>
      <c r="B24" s="426" t="s">
        <v>425</v>
      </c>
      <c r="C24" s="428" t="s">
        <v>430</v>
      </c>
      <c r="D24" s="390"/>
      <c r="E24" s="390"/>
      <c r="F24" s="390"/>
      <c r="G24" s="390"/>
      <c r="H24" s="390"/>
      <c r="I24" s="429">
        <v>23190</v>
      </c>
      <c r="J24" s="430"/>
      <c r="K24" s="431">
        <v>0.3</v>
      </c>
      <c r="L24" s="432"/>
      <c r="M24" s="432"/>
      <c r="N24" s="433"/>
      <c r="O24" s="376"/>
    </row>
    <row r="25" spans="1:15" ht="15">
      <c r="A25" s="382"/>
      <c r="B25" s="434" t="s">
        <v>431</v>
      </c>
      <c r="C25" s="420"/>
      <c r="D25" s="420"/>
      <c r="E25" s="420"/>
      <c r="F25" s="420"/>
      <c r="G25" s="420"/>
      <c r="H25" s="420"/>
      <c r="I25" s="435">
        <v>603409</v>
      </c>
      <c r="J25" s="435">
        <v>0</v>
      </c>
      <c r="K25" s="436">
        <v>5.8</v>
      </c>
      <c r="L25" s="437"/>
      <c r="M25" s="437"/>
      <c r="N25" s="433"/>
      <c r="O25" s="376"/>
    </row>
    <row r="26" spans="1:13" ht="15">
      <c r="A26" s="413" t="s">
        <v>432</v>
      </c>
      <c r="B26" s="410"/>
      <c r="C26" s="410"/>
      <c r="D26" s="410"/>
      <c r="E26" s="410"/>
      <c r="F26" s="410"/>
      <c r="G26" s="410"/>
      <c r="H26" s="410"/>
      <c r="I26" s="438"/>
      <c r="J26" s="420"/>
      <c r="K26" s="439"/>
      <c r="L26" s="440"/>
      <c r="M26" s="440"/>
    </row>
    <row r="27" spans="1:15" ht="15">
      <c r="A27" s="382" t="s">
        <v>424</v>
      </c>
      <c r="B27" s="441" t="s">
        <v>425</v>
      </c>
      <c r="C27" s="420"/>
      <c r="D27" s="420" t="s">
        <v>284</v>
      </c>
      <c r="E27" s="420"/>
      <c r="F27" s="420"/>
      <c r="G27" s="420"/>
      <c r="H27" s="420"/>
      <c r="I27" s="442"/>
      <c r="J27" s="420"/>
      <c r="K27" s="439"/>
      <c r="L27" s="437"/>
      <c r="M27" s="437"/>
      <c r="N27" s="433"/>
      <c r="O27" s="376"/>
    </row>
    <row r="28" spans="1:15" ht="15">
      <c r="A28" s="382"/>
      <c r="B28" s="434" t="s">
        <v>431</v>
      </c>
      <c r="C28" s="443"/>
      <c r="D28" s="443"/>
      <c r="E28" s="443"/>
      <c r="F28" s="443"/>
      <c r="G28" s="443"/>
      <c r="H28" s="443"/>
      <c r="I28" s="444"/>
      <c r="J28" s="443"/>
      <c r="K28" s="439"/>
      <c r="L28" s="437"/>
      <c r="M28" s="437"/>
      <c r="N28" s="433"/>
      <c r="O28" s="376"/>
    </row>
    <row r="29" spans="1:14" ht="15">
      <c r="A29" s="413" t="s">
        <v>433</v>
      </c>
      <c r="B29" s="410"/>
      <c r="C29" s="730"/>
      <c r="D29" s="730"/>
      <c r="E29" s="730"/>
      <c r="F29" s="730"/>
      <c r="G29" s="730"/>
      <c r="H29" s="410"/>
      <c r="I29" s="438"/>
      <c r="J29" s="443"/>
      <c r="K29" s="439"/>
      <c r="L29" s="424"/>
      <c r="M29" s="424"/>
      <c r="N29" s="417"/>
    </row>
    <row r="30" spans="1:15" ht="30" customHeight="1">
      <c r="A30" s="382" t="s">
        <v>424</v>
      </c>
      <c r="B30" s="428" t="s">
        <v>425</v>
      </c>
      <c r="C30" s="731" t="s">
        <v>434</v>
      </c>
      <c r="D30" s="731"/>
      <c r="E30" s="731"/>
      <c r="F30" s="731"/>
      <c r="G30" s="445"/>
      <c r="H30" s="428"/>
      <c r="I30" s="446">
        <v>147750</v>
      </c>
      <c r="J30" s="447"/>
      <c r="K30" s="448"/>
      <c r="L30" s="375"/>
      <c r="M30" s="375"/>
      <c r="N30" s="449"/>
      <c r="O30" s="449"/>
    </row>
    <row r="31" spans="1:15" ht="15.75">
      <c r="A31" s="382"/>
      <c r="B31" s="434" t="s">
        <v>431</v>
      </c>
      <c r="C31" s="443"/>
      <c r="D31" s="443"/>
      <c r="E31" s="443"/>
      <c r="F31" s="443"/>
      <c r="G31" s="443"/>
      <c r="H31" s="443"/>
      <c r="I31" s="450">
        <v>147750</v>
      </c>
      <c r="J31" s="450">
        <v>0</v>
      </c>
      <c r="K31" s="439">
        <v>0</v>
      </c>
      <c r="L31" s="437"/>
      <c r="M31" s="451"/>
      <c r="N31" s="449"/>
      <c r="O31" s="449"/>
    </row>
    <row r="32" spans="1:15" ht="15">
      <c r="A32" s="413" t="s">
        <v>435</v>
      </c>
      <c r="B32" s="410"/>
      <c r="C32" s="452"/>
      <c r="D32" s="452"/>
      <c r="E32" s="452"/>
      <c r="F32" s="452"/>
      <c r="G32" s="453"/>
      <c r="H32" s="452"/>
      <c r="I32" s="444"/>
      <c r="J32" s="443"/>
      <c r="K32" s="439"/>
      <c r="L32" s="440"/>
      <c r="M32" s="440"/>
      <c r="N32" s="454"/>
      <c r="O32" s="417"/>
    </row>
    <row r="33" spans="1:15" ht="15">
      <c r="A33" s="382" t="s">
        <v>424</v>
      </c>
      <c r="B33" s="426" t="s">
        <v>425</v>
      </c>
      <c r="C33" s="419" t="s">
        <v>436</v>
      </c>
      <c r="D33" s="419"/>
      <c r="E33" s="443"/>
      <c r="F33" s="443"/>
      <c r="G33" s="443"/>
      <c r="H33" s="443"/>
      <c r="I33" s="455">
        <v>52146</v>
      </c>
      <c r="J33" s="456"/>
      <c r="K33" s="457"/>
      <c r="L33" s="437"/>
      <c r="M33" s="437"/>
      <c r="N33" s="433"/>
      <c r="O33" s="376"/>
    </row>
    <row r="34" spans="1:15" ht="15">
      <c r="A34" s="382"/>
      <c r="B34" s="434" t="s">
        <v>431</v>
      </c>
      <c r="C34" s="443"/>
      <c r="D34" s="443"/>
      <c r="E34" s="443"/>
      <c r="F34" s="443"/>
      <c r="G34" s="458"/>
      <c r="H34" s="443"/>
      <c r="I34" s="450">
        <v>52146</v>
      </c>
      <c r="J34" s="450">
        <v>0</v>
      </c>
      <c r="K34" s="459">
        <v>0</v>
      </c>
      <c r="L34" s="437"/>
      <c r="M34" s="437"/>
      <c r="N34" s="433"/>
      <c r="O34" s="376"/>
    </row>
    <row r="35" spans="1:14" ht="15">
      <c r="A35" s="413" t="s">
        <v>437</v>
      </c>
      <c r="B35" s="410"/>
      <c r="C35" s="410"/>
      <c r="D35" s="410"/>
      <c r="E35" s="410"/>
      <c r="F35" s="410"/>
      <c r="G35" s="410"/>
      <c r="H35" s="410"/>
      <c r="I35" s="438"/>
      <c r="J35" s="460"/>
      <c r="K35" s="461"/>
      <c r="L35" s="462"/>
      <c r="M35" s="462"/>
      <c r="N35" s="463"/>
    </row>
    <row r="36" spans="1:15" ht="15.75">
      <c r="A36" s="382" t="s">
        <v>424</v>
      </c>
      <c r="B36" s="426" t="s">
        <v>425</v>
      </c>
      <c r="C36" s="428" t="s">
        <v>438</v>
      </c>
      <c r="D36" s="390"/>
      <c r="E36" s="390"/>
      <c r="F36" s="390"/>
      <c r="G36" s="390"/>
      <c r="H36" s="390"/>
      <c r="I36" s="421">
        <v>112032</v>
      </c>
      <c r="J36" s="460"/>
      <c r="K36" s="459">
        <v>1</v>
      </c>
      <c r="L36" s="432"/>
      <c r="M36" s="432"/>
      <c r="N36" s="433"/>
      <c r="O36" s="376"/>
    </row>
    <row r="37" spans="2:15" ht="15">
      <c r="B37" s="426" t="s">
        <v>425</v>
      </c>
      <c r="C37" s="419" t="s">
        <v>427</v>
      </c>
      <c r="D37" s="419"/>
      <c r="E37" s="419"/>
      <c r="F37" s="420"/>
      <c r="G37" s="443"/>
      <c r="H37" s="443"/>
      <c r="I37" s="444">
        <v>60633</v>
      </c>
      <c r="J37" s="443"/>
      <c r="K37" s="459">
        <v>1.2</v>
      </c>
      <c r="L37" s="437"/>
      <c r="M37" s="437"/>
      <c r="N37" s="433"/>
      <c r="O37" s="376"/>
    </row>
    <row r="38" spans="1:15" ht="15">
      <c r="A38" s="382"/>
      <c r="B38" s="426" t="s">
        <v>425</v>
      </c>
      <c r="C38" s="419" t="s">
        <v>428</v>
      </c>
      <c r="D38" s="419"/>
      <c r="E38" s="419"/>
      <c r="F38" s="420"/>
      <c r="G38" s="443"/>
      <c r="H38" s="443"/>
      <c r="I38" s="464">
        <v>4267</v>
      </c>
      <c r="J38" s="465"/>
      <c r="K38" s="466"/>
      <c r="L38" s="437"/>
      <c r="M38" s="437"/>
      <c r="N38" s="433"/>
      <c r="O38" s="376"/>
    </row>
    <row r="39" spans="1:15" ht="15">
      <c r="A39" s="467"/>
      <c r="B39" s="434" t="s">
        <v>431</v>
      </c>
      <c r="C39" s="443"/>
      <c r="D39" s="443"/>
      <c r="E39" s="443"/>
      <c r="F39" s="443"/>
      <c r="G39" s="458"/>
      <c r="H39" s="443"/>
      <c r="I39" s="450">
        <v>172665</v>
      </c>
      <c r="J39" s="450">
        <v>0</v>
      </c>
      <c r="K39" s="436">
        <v>2.2</v>
      </c>
      <c r="L39" s="437"/>
      <c r="M39" s="437"/>
      <c r="N39" s="433"/>
      <c r="O39" s="376"/>
    </row>
    <row r="40" spans="1:14" ht="15">
      <c r="A40" s="413" t="s">
        <v>439</v>
      </c>
      <c r="B40" s="410"/>
      <c r="C40" s="410"/>
      <c r="D40" s="410"/>
      <c r="E40" s="410"/>
      <c r="F40" s="410"/>
      <c r="G40" s="410"/>
      <c r="H40" s="410"/>
      <c r="I40" s="438"/>
      <c r="J40" s="460"/>
      <c r="K40" s="461"/>
      <c r="L40" s="440"/>
      <c r="M40" s="440"/>
      <c r="N40" s="463"/>
    </row>
    <row r="41" spans="1:15" ht="15">
      <c r="A41" s="382" t="s">
        <v>424</v>
      </c>
      <c r="B41" s="441" t="s">
        <v>425</v>
      </c>
      <c r="C41" s="443"/>
      <c r="D41" s="443"/>
      <c r="E41" s="443"/>
      <c r="F41" s="443"/>
      <c r="G41" s="443"/>
      <c r="H41" s="443"/>
      <c r="I41" s="444"/>
      <c r="J41" s="443"/>
      <c r="K41" s="439"/>
      <c r="L41" s="437"/>
      <c r="M41" s="437"/>
      <c r="N41" s="433"/>
      <c r="O41" s="376"/>
    </row>
    <row r="42" spans="1:15" ht="15.75">
      <c r="A42" s="468"/>
      <c r="B42" s="434" t="s">
        <v>431</v>
      </c>
      <c r="C42" s="443"/>
      <c r="D42" s="443"/>
      <c r="E42" s="443"/>
      <c r="F42" s="443"/>
      <c r="G42" s="458"/>
      <c r="H42" s="443"/>
      <c r="I42" s="444"/>
      <c r="J42" s="443"/>
      <c r="K42" s="439"/>
      <c r="L42" s="437"/>
      <c r="M42" s="437"/>
      <c r="N42" s="433"/>
      <c r="O42" s="376"/>
    </row>
    <row r="43" spans="1:15" ht="15">
      <c r="A43" s="469" t="s">
        <v>440</v>
      </c>
      <c r="B43" s="470"/>
      <c r="C43" s="470"/>
      <c r="D43" s="470"/>
      <c r="E43" s="470"/>
      <c r="F43" s="470"/>
      <c r="G43" s="470"/>
      <c r="H43" s="470"/>
      <c r="I43" s="471"/>
      <c r="J43" s="472"/>
      <c r="K43" s="473"/>
      <c r="L43" s="462"/>
      <c r="M43" s="462"/>
      <c r="N43" s="474"/>
      <c r="O43" s="412"/>
    </row>
    <row r="44" spans="1:15" ht="12" customHeight="1">
      <c r="A44" s="475" t="s">
        <v>441</v>
      </c>
      <c r="B44" s="246"/>
      <c r="C44" s="476"/>
      <c r="D44" s="476"/>
      <c r="E44" s="476"/>
      <c r="F44" s="476"/>
      <c r="G44" s="476"/>
      <c r="H44" s="476"/>
      <c r="I44" s="421">
        <v>3216210</v>
      </c>
      <c r="J44" s="428"/>
      <c r="K44" s="459"/>
      <c r="L44" s="477"/>
      <c r="M44" s="477"/>
      <c r="N44" s="376"/>
      <c r="O44" s="376"/>
    </row>
    <row r="45" spans="1:15" ht="12" customHeight="1">
      <c r="A45" s="475" t="s">
        <v>442</v>
      </c>
      <c r="B45" s="246"/>
      <c r="C45" s="476"/>
      <c r="D45" s="476"/>
      <c r="E45" s="476"/>
      <c r="F45" s="476"/>
      <c r="G45" s="476"/>
      <c r="H45" s="476"/>
      <c r="I45" s="421">
        <v>-1914398</v>
      </c>
      <c r="J45" s="428"/>
      <c r="K45" s="459"/>
      <c r="L45" s="477"/>
      <c r="M45" s="477"/>
      <c r="N45" s="376"/>
      <c r="O45" s="376"/>
    </row>
    <row r="46" spans="1:15" ht="12" customHeight="1">
      <c r="A46" s="475" t="s">
        <v>443</v>
      </c>
      <c r="B46" s="246"/>
      <c r="C46" s="476"/>
      <c r="D46" s="476"/>
      <c r="E46" s="476"/>
      <c r="F46" s="476"/>
      <c r="G46" s="476"/>
      <c r="H46" s="476"/>
      <c r="I46" s="421">
        <v>651441</v>
      </c>
      <c r="J46" s="428"/>
      <c r="K46" s="459">
        <v>4.9</v>
      </c>
      <c r="L46" s="477"/>
      <c r="M46" s="477"/>
      <c r="N46" s="376"/>
      <c r="O46" s="376"/>
    </row>
    <row r="47" spans="1:15" ht="12" customHeight="1">
      <c r="A47" s="475" t="s">
        <v>444</v>
      </c>
      <c r="B47" s="246"/>
      <c r="C47" s="476"/>
      <c r="D47" s="476"/>
      <c r="E47" s="476"/>
      <c r="F47" s="476"/>
      <c r="G47" s="476"/>
      <c r="H47" s="476"/>
      <c r="I47" s="421">
        <v>550570</v>
      </c>
      <c r="J47" s="428"/>
      <c r="K47" s="459"/>
      <c r="L47" s="477"/>
      <c r="M47" s="477"/>
      <c r="N47" s="376"/>
      <c r="O47" s="376"/>
    </row>
    <row r="48" spans="1:15" ht="12" customHeight="1">
      <c r="A48" s="475" t="s">
        <v>445</v>
      </c>
      <c r="B48" s="246"/>
      <c r="C48" s="476"/>
      <c r="D48" s="476"/>
      <c r="E48" s="476"/>
      <c r="F48" s="476"/>
      <c r="G48" s="476"/>
      <c r="H48" s="476"/>
      <c r="I48" s="421">
        <v>28157</v>
      </c>
      <c r="J48" s="428"/>
      <c r="K48" s="459"/>
      <c r="L48" s="477"/>
      <c r="M48" s="477"/>
      <c r="N48" s="376"/>
      <c r="O48" s="376"/>
    </row>
    <row r="49" spans="1:15" ht="12" customHeight="1">
      <c r="A49" s="475" t="s">
        <v>446</v>
      </c>
      <c r="B49" s="246"/>
      <c r="C49" s="476"/>
      <c r="D49" s="476"/>
      <c r="E49" s="476"/>
      <c r="F49" s="476"/>
      <c r="G49" s="476"/>
      <c r="H49" s="476"/>
      <c r="I49" s="421">
        <v>-56910</v>
      </c>
      <c r="J49" s="428"/>
      <c r="K49" s="459"/>
      <c r="L49" s="477"/>
      <c r="M49" s="477"/>
      <c r="N49" s="433"/>
      <c r="O49" s="376"/>
    </row>
    <row r="50" spans="1:15" ht="12" customHeight="1">
      <c r="A50" s="478" t="s">
        <v>447</v>
      </c>
      <c r="B50" s="479"/>
      <c r="C50" s="480"/>
      <c r="D50" s="480"/>
      <c r="E50" s="480"/>
      <c r="F50" s="480"/>
      <c r="G50" s="480"/>
      <c r="H50" s="480"/>
      <c r="I50" s="481"/>
      <c r="J50" s="482"/>
      <c r="K50" s="483"/>
      <c r="L50" s="484"/>
      <c r="M50" s="484"/>
      <c r="N50" s="376"/>
      <c r="O50" s="376"/>
    </row>
    <row r="51" spans="1:15" ht="12" customHeight="1">
      <c r="A51" s="475" t="s">
        <v>448</v>
      </c>
      <c r="B51" s="246"/>
      <c r="C51" s="485"/>
      <c r="D51" s="485"/>
      <c r="E51" s="485"/>
      <c r="F51" s="485"/>
      <c r="G51" s="485"/>
      <c r="H51" s="485"/>
      <c r="I51" s="486">
        <v>836342</v>
      </c>
      <c r="J51" s="445"/>
      <c r="K51" s="423">
        <v>19</v>
      </c>
      <c r="L51" s="484"/>
      <c r="M51" s="484"/>
      <c r="N51" s="376"/>
      <c r="O51" s="376"/>
    </row>
    <row r="52" spans="1:15" ht="12" customHeight="1">
      <c r="A52" s="475" t="s">
        <v>449</v>
      </c>
      <c r="B52" s="246"/>
      <c r="C52" s="485"/>
      <c r="D52" s="485"/>
      <c r="E52" s="485"/>
      <c r="F52" s="485"/>
      <c r="G52" s="485"/>
      <c r="H52" s="485"/>
      <c r="I52" s="487">
        <v>933372</v>
      </c>
      <c r="J52" s="445"/>
      <c r="K52" s="423"/>
      <c r="L52" s="484"/>
      <c r="M52" s="484"/>
      <c r="N52" s="376"/>
      <c r="O52" s="376"/>
    </row>
    <row r="53" spans="1:15" ht="12" customHeight="1">
      <c r="A53" s="475" t="s">
        <v>450</v>
      </c>
      <c r="B53" s="246"/>
      <c r="C53" s="485"/>
      <c r="D53" s="485"/>
      <c r="E53" s="485"/>
      <c r="F53" s="485"/>
      <c r="G53" s="485"/>
      <c r="H53" s="485"/>
      <c r="I53" s="487">
        <v>0</v>
      </c>
      <c r="J53" s="445"/>
      <c r="K53" s="423"/>
      <c r="L53" s="484"/>
      <c r="M53" s="484"/>
      <c r="N53" s="433"/>
      <c r="O53" s="376"/>
    </row>
    <row r="54" spans="1:15" ht="12" customHeight="1">
      <c r="A54" s="475" t="s">
        <v>451</v>
      </c>
      <c r="B54" s="246"/>
      <c r="C54" s="485"/>
      <c r="D54" s="485"/>
      <c r="E54" s="485"/>
      <c r="F54" s="485"/>
      <c r="G54" s="485"/>
      <c r="H54" s="485"/>
      <c r="I54" s="488">
        <v>2287400</v>
      </c>
      <c r="J54" s="489"/>
      <c r="K54" s="490"/>
      <c r="L54" s="484"/>
      <c r="M54" s="484"/>
      <c r="N54" s="433"/>
      <c r="O54" s="491"/>
    </row>
    <row r="55" spans="1:15" ht="12" customHeight="1">
      <c r="A55" s="492" t="s">
        <v>452</v>
      </c>
      <c r="B55" s="246"/>
      <c r="C55" s="445"/>
      <c r="D55" s="445"/>
      <c r="E55" s="445"/>
      <c r="F55" s="445"/>
      <c r="G55" s="445"/>
      <c r="H55" s="445" t="s">
        <v>453</v>
      </c>
      <c r="I55" s="493">
        <v>6532184</v>
      </c>
      <c r="J55" s="445"/>
      <c r="K55" s="494">
        <v>23.9</v>
      </c>
      <c r="L55" s="495"/>
      <c r="M55" s="495"/>
      <c r="N55" s="433"/>
      <c r="O55" s="376"/>
    </row>
    <row r="56" spans="1:15" ht="15">
      <c r="A56" s="496" t="s">
        <v>454</v>
      </c>
      <c r="B56" s="246"/>
      <c r="C56" s="497"/>
      <c r="D56" s="497"/>
      <c r="E56" s="497"/>
      <c r="F56" s="497"/>
      <c r="G56" s="497"/>
      <c r="H56" s="497"/>
      <c r="I56" s="376"/>
      <c r="J56" s="376"/>
      <c r="K56" s="459"/>
      <c r="L56" s="381"/>
      <c r="M56" s="381"/>
      <c r="N56" s="376"/>
      <c r="O56" s="376"/>
    </row>
    <row r="57" spans="1:15" ht="15">
      <c r="A57" s="498" t="s">
        <v>455</v>
      </c>
      <c r="B57" s="246"/>
      <c r="C57" s="497"/>
      <c r="D57" s="497"/>
      <c r="E57" s="497"/>
      <c r="F57" s="497"/>
      <c r="G57" s="497"/>
      <c r="H57" s="497"/>
      <c r="I57" s="499">
        <v>-1688923</v>
      </c>
      <c r="J57" s="500"/>
      <c r="K57" s="490"/>
      <c r="L57" s="381"/>
      <c r="M57" s="381"/>
      <c r="N57" s="376"/>
      <c r="O57" s="376"/>
    </row>
    <row r="58" spans="1:15" ht="15">
      <c r="A58" s="407" t="s">
        <v>456</v>
      </c>
      <c r="B58" s="246"/>
      <c r="C58" s="408"/>
      <c r="D58" s="408"/>
      <c r="E58" s="408"/>
      <c r="F58" s="408"/>
      <c r="G58" s="408"/>
      <c r="H58" s="408"/>
      <c r="I58" s="501">
        <v>5819231</v>
      </c>
      <c r="J58" s="422"/>
      <c r="K58" s="494">
        <v>31.9</v>
      </c>
      <c r="L58" s="381"/>
      <c r="M58" s="381"/>
      <c r="N58" s="376"/>
      <c r="O58" s="376"/>
    </row>
    <row r="59" spans="1:15" ht="15.75" thickBot="1">
      <c r="A59" s="502" t="s">
        <v>457</v>
      </c>
      <c r="B59" s="503"/>
      <c r="C59" s="504"/>
      <c r="D59" s="504"/>
      <c r="E59" s="504"/>
      <c r="F59" s="504"/>
      <c r="G59" s="504"/>
      <c r="H59" s="504"/>
      <c r="I59" s="505"/>
      <c r="J59" s="504"/>
      <c r="K59" s="506"/>
      <c r="L59" s="495"/>
      <c r="M59" s="495"/>
      <c r="N59" s="376"/>
      <c r="O59" s="376"/>
    </row>
    <row r="60" spans="3:15" ht="15">
      <c r="C60" s="477"/>
      <c r="D60" s="477"/>
      <c r="E60" s="477"/>
      <c r="F60" s="477"/>
      <c r="G60" s="477"/>
      <c r="H60" s="477"/>
      <c r="I60" s="477"/>
      <c r="J60" s="477"/>
      <c r="K60" s="477"/>
      <c r="L60" s="381"/>
      <c r="M60" s="381"/>
      <c r="N60" s="376"/>
      <c r="O60" s="376"/>
    </row>
    <row r="61" spans="1:15" ht="15">
      <c r="A61" s="376"/>
      <c r="B61" s="381"/>
      <c r="C61" s="381"/>
      <c r="D61" s="381"/>
      <c r="E61" s="381"/>
      <c r="F61" s="381"/>
      <c r="G61" s="381"/>
      <c r="H61" s="381"/>
      <c r="I61" s="381"/>
      <c r="J61" s="381"/>
      <c r="K61" s="381"/>
      <c r="L61" s="381"/>
      <c r="M61" s="381"/>
      <c r="N61" s="376"/>
      <c r="O61" s="376"/>
    </row>
  </sheetData>
  <sheetProtection/>
  <mergeCells count="3">
    <mergeCell ref="A1:K2"/>
    <mergeCell ref="C29:G29"/>
    <mergeCell ref="C30:F30"/>
  </mergeCells>
  <printOptions/>
  <pageMargins left="0.7" right="0.7" top="0.5" bottom="0.5" header="0.3" footer="0.3"/>
  <pageSetup horizontalDpi="600" verticalDpi="600" orientation="portrait" scale="64" r:id="rId1"/>
  <headerFooter>
    <oddHeader>&amp;L2009 Master Plan Annual Update Finance Section</oddHeader>
    <oddFooter>&amp;LSt. Mary's&amp;RData Section Page:&amp;P</oddFooter>
  </headerFooter>
</worksheet>
</file>

<file path=xl/worksheets/sheet10.xml><?xml version="1.0" encoding="utf-8"?>
<worksheet xmlns="http://schemas.openxmlformats.org/spreadsheetml/2006/main" xmlns:r="http://schemas.openxmlformats.org/officeDocument/2006/relationships">
  <sheetPr>
    <tabColor rgb="FF7030A0"/>
  </sheetPr>
  <dimension ref="A1:H25"/>
  <sheetViews>
    <sheetView view="pageLayout" workbookViewId="0" topLeftCell="A1">
      <selection activeCell="J44" sqref="J44"/>
    </sheetView>
  </sheetViews>
  <sheetFormatPr defaultColWidth="9.140625" defaultRowHeight="12.75"/>
  <cols>
    <col min="1" max="1" width="31.8515625" style="0" customWidth="1"/>
    <col min="3" max="4" width="10.28125" style="0" customWidth="1"/>
  </cols>
  <sheetData>
    <row r="1" spans="1:8" ht="15">
      <c r="A1" s="857" t="s">
        <v>312</v>
      </c>
      <c r="B1" s="858"/>
      <c r="C1" s="858"/>
      <c r="D1" s="858"/>
      <c r="E1" s="858"/>
      <c r="F1" s="858"/>
      <c r="G1" s="858"/>
      <c r="H1" s="859"/>
    </row>
    <row r="2" spans="1:8" ht="15.75" thickBot="1">
      <c r="A2" s="860" t="s">
        <v>300</v>
      </c>
      <c r="B2" s="861"/>
      <c r="C2" s="861"/>
      <c r="D2" s="861"/>
      <c r="E2" s="861"/>
      <c r="F2" s="861"/>
      <c r="G2" s="861"/>
      <c r="H2" s="862"/>
    </row>
    <row r="3" spans="1:8" ht="51">
      <c r="A3" s="201"/>
      <c r="B3" s="201" t="s">
        <v>301</v>
      </c>
      <c r="C3" s="201" t="s">
        <v>302</v>
      </c>
      <c r="D3" s="201" t="s">
        <v>303</v>
      </c>
      <c r="E3" s="201" t="s">
        <v>304</v>
      </c>
      <c r="F3" s="201" t="s">
        <v>305</v>
      </c>
      <c r="G3" s="201" t="s">
        <v>306</v>
      </c>
      <c r="H3" s="201" t="s">
        <v>307</v>
      </c>
    </row>
    <row r="4" spans="1:8" ht="12.75">
      <c r="A4" s="203" t="s">
        <v>4</v>
      </c>
      <c r="B4" s="279">
        <v>1030</v>
      </c>
      <c r="C4" s="279">
        <v>85.5</v>
      </c>
      <c r="D4" s="279">
        <v>881</v>
      </c>
      <c r="E4" s="279">
        <v>14.5</v>
      </c>
      <c r="F4" s="279">
        <v>149</v>
      </c>
      <c r="G4" s="279">
        <v>5.8</v>
      </c>
      <c r="H4" s="279">
        <v>63</v>
      </c>
    </row>
    <row r="5" spans="1:8" ht="12.75">
      <c r="A5" s="203" t="s">
        <v>5</v>
      </c>
      <c r="B5" s="279">
        <v>5</v>
      </c>
      <c r="C5" s="279">
        <v>80</v>
      </c>
      <c r="D5" s="279">
        <v>4</v>
      </c>
      <c r="E5" s="279">
        <v>20</v>
      </c>
      <c r="F5" s="279">
        <v>1</v>
      </c>
      <c r="G5" s="279">
        <v>0</v>
      </c>
      <c r="H5" s="279">
        <v>0</v>
      </c>
    </row>
    <row r="6" spans="1:8" ht="12.75">
      <c r="A6" s="203" t="s">
        <v>3</v>
      </c>
      <c r="B6" s="279">
        <v>182</v>
      </c>
      <c r="C6" s="279">
        <v>66.5</v>
      </c>
      <c r="D6" s="279">
        <v>121</v>
      </c>
      <c r="E6" s="279">
        <v>33.5</v>
      </c>
      <c r="F6" s="279">
        <v>61</v>
      </c>
      <c r="G6" s="279">
        <v>6.7</v>
      </c>
      <c r="H6" s="279">
        <v>13</v>
      </c>
    </row>
    <row r="7" spans="1:8" ht="12.75">
      <c r="A7" s="203" t="s">
        <v>6</v>
      </c>
      <c r="B7" s="279">
        <v>24</v>
      </c>
      <c r="C7" s="279">
        <v>100</v>
      </c>
      <c r="D7" s="279">
        <v>24</v>
      </c>
      <c r="E7" s="279">
        <v>0</v>
      </c>
      <c r="F7" s="279">
        <v>0</v>
      </c>
      <c r="G7" s="279">
        <v>7.7</v>
      </c>
      <c r="H7" s="279">
        <v>2</v>
      </c>
    </row>
    <row r="8" spans="1:8" ht="12.75">
      <c r="A8" s="203" t="s">
        <v>308</v>
      </c>
      <c r="B8" s="279">
        <v>799</v>
      </c>
      <c r="C8" s="279">
        <v>89.4</v>
      </c>
      <c r="D8" s="279">
        <v>714</v>
      </c>
      <c r="E8" s="279">
        <v>10.6</v>
      </c>
      <c r="F8" s="279">
        <v>85</v>
      </c>
      <c r="G8" s="279">
        <v>5.3</v>
      </c>
      <c r="H8" s="279">
        <v>45</v>
      </c>
    </row>
    <row r="9" spans="1:8" ht="12.75">
      <c r="A9" s="203" t="s">
        <v>8</v>
      </c>
      <c r="B9" s="279">
        <v>20</v>
      </c>
      <c r="C9" s="279">
        <v>90</v>
      </c>
      <c r="D9" s="279">
        <v>18</v>
      </c>
      <c r="E9" s="279">
        <v>10</v>
      </c>
      <c r="F9" s="279">
        <v>2</v>
      </c>
      <c r="G9" s="279">
        <v>13</v>
      </c>
      <c r="H9" s="279">
        <v>3</v>
      </c>
    </row>
    <row r="10" spans="1:8" ht="12.75">
      <c r="A10" s="203" t="s">
        <v>10</v>
      </c>
      <c r="B10" s="279">
        <v>78</v>
      </c>
      <c r="C10" s="279">
        <v>59</v>
      </c>
      <c r="D10" s="279">
        <v>46</v>
      </c>
      <c r="E10" s="279">
        <v>41</v>
      </c>
      <c r="F10" s="279">
        <v>32</v>
      </c>
      <c r="G10" s="279">
        <v>12.4</v>
      </c>
      <c r="H10" s="279">
        <v>11</v>
      </c>
    </row>
    <row r="11" spans="1:8" ht="12.75">
      <c r="A11" s="203" t="s">
        <v>11</v>
      </c>
      <c r="B11" s="279">
        <v>3</v>
      </c>
      <c r="C11" s="279">
        <v>66.7</v>
      </c>
      <c r="D11" s="279">
        <v>2</v>
      </c>
      <c r="E11" s="279">
        <v>33.3</v>
      </c>
      <c r="F11" s="279">
        <v>1</v>
      </c>
      <c r="G11" s="279">
        <v>0</v>
      </c>
      <c r="H11" s="279">
        <v>0</v>
      </c>
    </row>
    <row r="12" spans="1:8" ht="12.75">
      <c r="A12" s="205" t="s">
        <v>309</v>
      </c>
      <c r="B12" s="279">
        <v>159</v>
      </c>
      <c r="C12" s="279">
        <v>69.8</v>
      </c>
      <c r="D12" s="279">
        <v>111</v>
      </c>
      <c r="E12" s="279">
        <v>30.2</v>
      </c>
      <c r="F12" s="279">
        <v>48</v>
      </c>
      <c r="G12" s="279">
        <v>8.1</v>
      </c>
      <c r="H12" s="279">
        <v>14</v>
      </c>
    </row>
    <row r="13" ht="13.5" thickBot="1"/>
    <row r="14" spans="1:8" ht="15">
      <c r="A14" s="857" t="s">
        <v>313</v>
      </c>
      <c r="B14" s="858"/>
      <c r="C14" s="858"/>
      <c r="D14" s="858"/>
      <c r="E14" s="858"/>
      <c r="F14" s="858"/>
      <c r="G14" s="858"/>
      <c r="H14" s="859"/>
    </row>
    <row r="15" spans="1:8" ht="15.75" thickBot="1">
      <c r="A15" s="860" t="s">
        <v>311</v>
      </c>
      <c r="B15" s="861"/>
      <c r="C15" s="861"/>
      <c r="D15" s="861"/>
      <c r="E15" s="861"/>
      <c r="F15" s="861"/>
      <c r="G15" s="861"/>
      <c r="H15" s="862"/>
    </row>
    <row r="16" spans="1:8" ht="51">
      <c r="A16" s="201"/>
      <c r="B16" s="201" t="s">
        <v>301</v>
      </c>
      <c r="C16" s="201" t="s">
        <v>302</v>
      </c>
      <c r="D16" s="201" t="s">
        <v>303</v>
      </c>
      <c r="E16" s="201" t="s">
        <v>304</v>
      </c>
      <c r="F16" s="201" t="s">
        <v>305</v>
      </c>
      <c r="G16" s="201" t="s">
        <v>306</v>
      </c>
      <c r="H16" s="201" t="s">
        <v>307</v>
      </c>
    </row>
    <row r="17" spans="1:8" ht="12.75">
      <c r="A17" s="203" t="s">
        <v>4</v>
      </c>
      <c r="B17" s="279">
        <v>930</v>
      </c>
      <c r="C17" s="279">
        <v>91.8</v>
      </c>
      <c r="D17" s="279">
        <v>854</v>
      </c>
      <c r="E17" s="279">
        <v>8.2</v>
      </c>
      <c r="F17" s="279">
        <v>76</v>
      </c>
      <c r="G17" s="279">
        <v>2.4</v>
      </c>
      <c r="H17" s="279">
        <v>23</v>
      </c>
    </row>
    <row r="18" spans="1:8" ht="12.75">
      <c r="A18" s="203" t="s">
        <v>5</v>
      </c>
      <c r="B18" s="279">
        <v>2</v>
      </c>
      <c r="C18" s="279">
        <v>50</v>
      </c>
      <c r="D18" s="279">
        <v>1</v>
      </c>
      <c r="E18" s="279">
        <v>50</v>
      </c>
      <c r="F18" s="279">
        <v>1</v>
      </c>
      <c r="G18" s="279">
        <v>0</v>
      </c>
      <c r="H18" s="279">
        <v>0</v>
      </c>
    </row>
    <row r="19" spans="1:8" ht="12.75">
      <c r="A19" s="203" t="s">
        <v>3</v>
      </c>
      <c r="B19" s="279">
        <v>123</v>
      </c>
      <c r="C19" s="279">
        <v>83.7</v>
      </c>
      <c r="D19" s="279">
        <v>103</v>
      </c>
      <c r="E19" s="279">
        <v>16.3</v>
      </c>
      <c r="F19" s="279">
        <v>20</v>
      </c>
      <c r="G19" s="279">
        <v>4.7</v>
      </c>
      <c r="H19" s="279">
        <v>6</v>
      </c>
    </row>
    <row r="20" spans="1:8" ht="12.75">
      <c r="A20" s="203" t="s">
        <v>6</v>
      </c>
      <c r="B20" s="279">
        <v>27</v>
      </c>
      <c r="C20" s="279">
        <v>100</v>
      </c>
      <c r="D20" s="279">
        <v>27</v>
      </c>
      <c r="E20" s="279">
        <v>0</v>
      </c>
      <c r="F20" s="279">
        <v>0</v>
      </c>
      <c r="G20" s="279">
        <v>6.9</v>
      </c>
      <c r="H20" s="279">
        <v>2</v>
      </c>
    </row>
    <row r="21" spans="1:8" ht="12.75">
      <c r="A21" s="203" t="s">
        <v>308</v>
      </c>
      <c r="B21" s="279">
        <v>761</v>
      </c>
      <c r="C21" s="279">
        <v>92.9</v>
      </c>
      <c r="D21" s="279">
        <v>707</v>
      </c>
      <c r="E21" s="279">
        <v>7.1</v>
      </c>
      <c r="F21" s="279">
        <v>54</v>
      </c>
      <c r="G21" s="279">
        <v>1.8</v>
      </c>
      <c r="H21" s="279">
        <v>14</v>
      </c>
    </row>
    <row r="22" spans="1:8" ht="12.75">
      <c r="A22" s="203" t="s">
        <v>8</v>
      </c>
      <c r="B22" s="279">
        <v>17</v>
      </c>
      <c r="C22" s="279">
        <v>94.1</v>
      </c>
      <c r="D22" s="279">
        <v>16</v>
      </c>
      <c r="E22" s="279">
        <v>5.9</v>
      </c>
      <c r="F22" s="279">
        <v>1</v>
      </c>
      <c r="G22" s="279">
        <v>5.6</v>
      </c>
      <c r="H22" s="279">
        <v>1</v>
      </c>
    </row>
    <row r="23" spans="1:8" ht="12.75">
      <c r="A23" s="203" t="s">
        <v>10</v>
      </c>
      <c r="B23" s="279">
        <v>54</v>
      </c>
      <c r="C23" s="279">
        <v>63</v>
      </c>
      <c r="D23" s="279">
        <v>34</v>
      </c>
      <c r="E23" s="279">
        <v>37</v>
      </c>
      <c r="F23" s="279">
        <v>20</v>
      </c>
      <c r="G23" s="279">
        <v>12.9</v>
      </c>
      <c r="H23" s="279">
        <v>8</v>
      </c>
    </row>
    <row r="24" spans="1:8" ht="12.75">
      <c r="A24" s="203" t="s">
        <v>11</v>
      </c>
      <c r="B24" s="279">
        <v>1</v>
      </c>
      <c r="C24" s="279">
        <v>100</v>
      </c>
      <c r="D24" s="279">
        <v>1</v>
      </c>
      <c r="E24" s="279">
        <v>0</v>
      </c>
      <c r="F24" s="279">
        <v>0</v>
      </c>
      <c r="G24" s="279">
        <v>0</v>
      </c>
      <c r="H24" s="279">
        <v>0</v>
      </c>
    </row>
    <row r="25" spans="1:8" ht="12.75">
      <c r="A25" s="205" t="s">
        <v>309</v>
      </c>
      <c r="B25" s="279">
        <v>101</v>
      </c>
      <c r="C25" s="279">
        <v>81.2</v>
      </c>
      <c r="D25" s="279">
        <v>82</v>
      </c>
      <c r="E25" s="279">
        <v>18.8</v>
      </c>
      <c r="F25" s="279">
        <v>19</v>
      </c>
      <c r="G25" s="279">
        <v>3.8</v>
      </c>
      <c r="H25" s="279">
        <v>4</v>
      </c>
    </row>
  </sheetData>
  <sheetProtection/>
  <mergeCells count="4">
    <mergeCell ref="A1:H1"/>
    <mergeCell ref="A2:H2"/>
    <mergeCell ref="A14:H14"/>
    <mergeCell ref="A15:H15"/>
  </mergeCells>
  <printOptions/>
  <pageMargins left="0.7" right="0.7" top="0.5" bottom="0.5" header="0.3" footer="0.3"/>
  <pageSetup horizontalDpi="1200" verticalDpi="1200" orientation="landscape" r:id="rId1"/>
  <headerFooter>
    <oddHeader>&amp;L2009 Master Plan Annual Update  Data Section</oddHeader>
    <oddFooter>&amp;LSt. Mary's&amp;RData Section Page:&amp;P</oddFooter>
  </headerFooter>
</worksheet>
</file>

<file path=xl/worksheets/sheet11.xml><?xml version="1.0" encoding="utf-8"?>
<worksheet xmlns="http://schemas.openxmlformats.org/spreadsheetml/2006/main" xmlns:r="http://schemas.openxmlformats.org/officeDocument/2006/relationships">
  <sheetPr>
    <tabColor rgb="FF7030A0"/>
  </sheetPr>
  <dimension ref="A1:H25"/>
  <sheetViews>
    <sheetView view="pageLayout" workbookViewId="0" topLeftCell="A1">
      <selection activeCell="A36" sqref="A36"/>
    </sheetView>
  </sheetViews>
  <sheetFormatPr defaultColWidth="9.140625" defaultRowHeight="12.75"/>
  <cols>
    <col min="1" max="1" width="31.00390625" style="0" customWidth="1"/>
  </cols>
  <sheetData>
    <row r="1" spans="1:8" ht="15">
      <c r="A1" s="857" t="s">
        <v>314</v>
      </c>
      <c r="B1" s="858"/>
      <c r="C1" s="858"/>
      <c r="D1" s="858"/>
      <c r="E1" s="858"/>
      <c r="F1" s="858"/>
      <c r="G1" s="858"/>
      <c r="H1" s="859"/>
    </row>
    <row r="2" spans="1:8" ht="15.75" thickBot="1">
      <c r="A2" s="860" t="s">
        <v>300</v>
      </c>
      <c r="B2" s="861"/>
      <c r="C2" s="861"/>
      <c r="D2" s="861"/>
      <c r="E2" s="861"/>
      <c r="F2" s="861"/>
      <c r="G2" s="861"/>
      <c r="H2" s="862"/>
    </row>
    <row r="3" spans="1:8" ht="51">
      <c r="A3" s="201"/>
      <c r="B3" s="201" t="s">
        <v>301</v>
      </c>
      <c r="C3" s="201" t="s">
        <v>302</v>
      </c>
      <c r="D3" s="201" t="s">
        <v>303</v>
      </c>
      <c r="E3" s="201" t="s">
        <v>304</v>
      </c>
      <c r="F3" s="201" t="s">
        <v>305</v>
      </c>
      <c r="G3" s="201" t="s">
        <v>306</v>
      </c>
      <c r="H3" s="201" t="s">
        <v>307</v>
      </c>
    </row>
    <row r="4" spans="1:8" ht="12.75">
      <c r="A4" s="203" t="s">
        <v>4</v>
      </c>
      <c r="B4" s="279">
        <v>1017</v>
      </c>
      <c r="C4" s="279">
        <v>90.6</v>
      </c>
      <c r="D4" s="279">
        <v>921</v>
      </c>
      <c r="E4" s="279">
        <v>9.4</v>
      </c>
      <c r="F4" s="279">
        <v>96</v>
      </c>
      <c r="G4" s="279">
        <v>8.6</v>
      </c>
      <c r="H4" s="279">
        <v>96</v>
      </c>
    </row>
    <row r="5" spans="1:8" ht="12.75">
      <c r="A5" s="203" t="s">
        <v>5</v>
      </c>
      <c r="B5" s="279">
        <v>5</v>
      </c>
      <c r="C5" s="279">
        <v>80</v>
      </c>
      <c r="D5" s="279">
        <v>4</v>
      </c>
      <c r="E5" s="279">
        <v>20</v>
      </c>
      <c r="F5" s="279">
        <v>1</v>
      </c>
      <c r="G5" s="279">
        <v>0</v>
      </c>
      <c r="H5" s="279">
        <v>0</v>
      </c>
    </row>
    <row r="6" spans="1:8" ht="12.75">
      <c r="A6" s="203" t="s">
        <v>3</v>
      </c>
      <c r="B6" s="279">
        <v>169</v>
      </c>
      <c r="C6" s="279">
        <v>76.3</v>
      </c>
      <c r="D6" s="279">
        <v>129</v>
      </c>
      <c r="E6" s="279">
        <v>23.7</v>
      </c>
      <c r="F6" s="279">
        <v>40</v>
      </c>
      <c r="G6" s="279">
        <v>16.3</v>
      </c>
      <c r="H6" s="279">
        <v>33</v>
      </c>
    </row>
    <row r="7" spans="1:8" ht="12.75">
      <c r="A7" s="203" t="s">
        <v>6</v>
      </c>
      <c r="B7" s="279">
        <v>26</v>
      </c>
      <c r="C7" s="279">
        <v>100</v>
      </c>
      <c r="D7" s="279">
        <v>26</v>
      </c>
      <c r="E7" s="279">
        <v>0</v>
      </c>
      <c r="F7" s="279">
        <v>0</v>
      </c>
      <c r="G7" s="279">
        <v>3.7</v>
      </c>
      <c r="H7" s="279">
        <v>1</v>
      </c>
    </row>
    <row r="8" spans="1:8" ht="12.75">
      <c r="A8" s="203" t="s">
        <v>308</v>
      </c>
      <c r="B8" s="279">
        <v>797</v>
      </c>
      <c r="C8" s="279">
        <v>93.2</v>
      </c>
      <c r="D8" s="279">
        <v>743</v>
      </c>
      <c r="E8" s="279">
        <v>6.8</v>
      </c>
      <c r="F8" s="279">
        <v>54</v>
      </c>
      <c r="G8" s="279">
        <v>6.9</v>
      </c>
      <c r="H8" s="279">
        <v>59</v>
      </c>
    </row>
    <row r="9" spans="1:8" ht="12.75">
      <c r="A9" s="203" t="s">
        <v>8</v>
      </c>
      <c r="B9" s="279">
        <v>20</v>
      </c>
      <c r="C9" s="279">
        <v>95</v>
      </c>
      <c r="D9" s="279">
        <v>19</v>
      </c>
      <c r="E9" s="279">
        <v>5</v>
      </c>
      <c r="F9" s="279">
        <v>1</v>
      </c>
      <c r="G9" s="279">
        <v>13</v>
      </c>
      <c r="H9" s="279">
        <v>3</v>
      </c>
    </row>
    <row r="10" spans="1:8" ht="12.75">
      <c r="A10" s="203" t="s">
        <v>10</v>
      </c>
      <c r="B10" s="279">
        <v>67</v>
      </c>
      <c r="C10" s="279">
        <v>58.2</v>
      </c>
      <c r="D10" s="279">
        <v>39</v>
      </c>
      <c r="E10" s="279">
        <v>41.8</v>
      </c>
      <c r="F10" s="279">
        <v>28</v>
      </c>
      <c r="G10" s="279">
        <v>23.9</v>
      </c>
      <c r="H10" s="279">
        <v>21</v>
      </c>
    </row>
    <row r="11" spans="1:8" ht="12.75">
      <c r="A11" s="203" t="s">
        <v>11</v>
      </c>
      <c r="B11" s="279">
        <v>1</v>
      </c>
      <c r="C11" s="279">
        <v>100</v>
      </c>
      <c r="D11" s="279">
        <v>1</v>
      </c>
      <c r="E11" s="279">
        <v>0</v>
      </c>
      <c r="F11" s="279">
        <v>0</v>
      </c>
      <c r="G11" s="279">
        <v>66.7</v>
      </c>
      <c r="H11" s="279">
        <v>2</v>
      </c>
    </row>
    <row r="12" spans="1:8" ht="12.75">
      <c r="A12" s="205" t="s">
        <v>309</v>
      </c>
      <c r="B12" s="279">
        <v>142</v>
      </c>
      <c r="C12" s="279">
        <v>74.6</v>
      </c>
      <c r="D12" s="279">
        <v>106</v>
      </c>
      <c r="E12" s="279">
        <v>25.4</v>
      </c>
      <c r="F12" s="279">
        <v>36</v>
      </c>
      <c r="G12" s="279">
        <v>18.4</v>
      </c>
      <c r="H12" s="279">
        <v>32</v>
      </c>
    </row>
    <row r="13" ht="13.5" thickBot="1"/>
    <row r="14" spans="1:8" ht="15">
      <c r="A14" s="857" t="s">
        <v>315</v>
      </c>
      <c r="B14" s="858"/>
      <c r="C14" s="858"/>
      <c r="D14" s="858"/>
      <c r="E14" s="858"/>
      <c r="F14" s="858"/>
      <c r="G14" s="858"/>
      <c r="H14" s="859"/>
    </row>
    <row r="15" spans="1:8" ht="15.75" thickBot="1">
      <c r="A15" s="860" t="s">
        <v>311</v>
      </c>
      <c r="B15" s="861"/>
      <c r="C15" s="861"/>
      <c r="D15" s="861"/>
      <c r="E15" s="861"/>
      <c r="F15" s="861"/>
      <c r="G15" s="861"/>
      <c r="H15" s="862"/>
    </row>
    <row r="16" spans="1:8" ht="51">
      <c r="A16" s="201"/>
      <c r="B16" s="201" t="s">
        <v>301</v>
      </c>
      <c r="C16" s="201" t="s">
        <v>302</v>
      </c>
      <c r="D16" s="201" t="s">
        <v>303</v>
      </c>
      <c r="E16" s="201" t="s">
        <v>304</v>
      </c>
      <c r="F16" s="201" t="s">
        <v>305</v>
      </c>
      <c r="G16" s="201" t="s">
        <v>306</v>
      </c>
      <c r="H16" s="201" t="s">
        <v>307</v>
      </c>
    </row>
    <row r="17" spans="1:8" ht="12.75">
      <c r="A17" s="203" t="s">
        <v>4</v>
      </c>
      <c r="B17" s="279">
        <v>979</v>
      </c>
      <c r="C17" s="279">
        <v>93.3</v>
      </c>
      <c r="D17" s="279">
        <v>913</v>
      </c>
      <c r="E17" s="279">
        <v>6.7</v>
      </c>
      <c r="F17" s="279">
        <v>66</v>
      </c>
      <c r="G17" s="279">
        <v>2.5</v>
      </c>
      <c r="H17" s="279">
        <v>25</v>
      </c>
    </row>
    <row r="18" spans="1:8" ht="12.75">
      <c r="A18" s="203" t="s">
        <v>5</v>
      </c>
      <c r="B18" s="279">
        <v>2</v>
      </c>
      <c r="C18" s="279">
        <v>100</v>
      </c>
      <c r="D18" s="279">
        <v>2</v>
      </c>
      <c r="E18" s="279">
        <v>0</v>
      </c>
      <c r="F18" s="279">
        <v>0</v>
      </c>
      <c r="G18" s="279">
        <v>0</v>
      </c>
      <c r="H18" s="279">
        <v>0</v>
      </c>
    </row>
    <row r="19" spans="1:8" ht="12.75">
      <c r="A19" s="203" t="s">
        <v>3</v>
      </c>
      <c r="B19" s="279">
        <v>130</v>
      </c>
      <c r="C19" s="279">
        <v>80.8</v>
      </c>
      <c r="D19" s="279">
        <v>105</v>
      </c>
      <c r="E19" s="279">
        <v>19.2</v>
      </c>
      <c r="F19" s="279">
        <v>25</v>
      </c>
      <c r="G19" s="279">
        <v>3</v>
      </c>
      <c r="H19" s="279">
        <v>4</v>
      </c>
    </row>
    <row r="20" spans="1:8" ht="12.75">
      <c r="A20" s="203" t="s">
        <v>6</v>
      </c>
      <c r="B20" s="279">
        <v>28</v>
      </c>
      <c r="C20" s="279">
        <v>100</v>
      </c>
      <c r="D20" s="279">
        <v>28</v>
      </c>
      <c r="E20" s="279">
        <v>0</v>
      </c>
      <c r="F20" s="279">
        <v>0</v>
      </c>
      <c r="G20" s="279">
        <v>9.7</v>
      </c>
      <c r="H20" s="279">
        <v>3</v>
      </c>
    </row>
    <row r="21" spans="1:8" ht="12.75">
      <c r="A21" s="203" t="s">
        <v>308</v>
      </c>
      <c r="B21" s="279">
        <v>801</v>
      </c>
      <c r="C21" s="279">
        <v>95</v>
      </c>
      <c r="D21" s="279">
        <v>761</v>
      </c>
      <c r="E21" s="279">
        <v>5</v>
      </c>
      <c r="F21" s="279">
        <v>40</v>
      </c>
      <c r="G21" s="279">
        <v>2</v>
      </c>
      <c r="H21" s="279">
        <v>16</v>
      </c>
    </row>
    <row r="22" spans="1:8" ht="12.75">
      <c r="A22" s="203" t="s">
        <v>8</v>
      </c>
      <c r="B22" s="279">
        <v>18</v>
      </c>
      <c r="C22" s="279">
        <v>94.4</v>
      </c>
      <c r="D22" s="279">
        <v>17</v>
      </c>
      <c r="E22" s="279">
        <v>5.6</v>
      </c>
      <c r="F22" s="279">
        <v>1</v>
      </c>
      <c r="G22" s="279">
        <v>10</v>
      </c>
      <c r="H22" s="279">
        <v>2</v>
      </c>
    </row>
    <row r="23" spans="1:8" ht="12.75">
      <c r="A23" s="203" t="s">
        <v>10</v>
      </c>
      <c r="B23" s="279">
        <v>57</v>
      </c>
      <c r="C23" s="279">
        <v>63.2</v>
      </c>
      <c r="D23" s="279">
        <v>36</v>
      </c>
      <c r="E23" s="279">
        <v>36.8</v>
      </c>
      <c r="F23" s="279">
        <v>21</v>
      </c>
      <c r="G23" s="279">
        <v>9.5</v>
      </c>
      <c r="H23" s="279">
        <v>6</v>
      </c>
    </row>
    <row r="24" spans="1:8" ht="12.75">
      <c r="A24" s="203" t="s">
        <v>11</v>
      </c>
      <c r="B24" s="279">
        <v>1</v>
      </c>
      <c r="C24" s="279">
        <v>100</v>
      </c>
      <c r="D24" s="279">
        <v>1</v>
      </c>
      <c r="E24" s="279">
        <v>0</v>
      </c>
      <c r="F24" s="279">
        <v>0</v>
      </c>
      <c r="G24" s="279">
        <v>50</v>
      </c>
      <c r="H24" s="279">
        <v>1</v>
      </c>
    </row>
    <row r="25" spans="1:8" ht="12.75">
      <c r="A25" s="205" t="s">
        <v>309</v>
      </c>
      <c r="B25" s="279">
        <v>104</v>
      </c>
      <c r="C25" s="279">
        <v>76</v>
      </c>
      <c r="D25" s="279">
        <v>79</v>
      </c>
      <c r="E25" s="279">
        <v>24</v>
      </c>
      <c r="F25" s="279">
        <v>25</v>
      </c>
      <c r="G25" s="279">
        <v>3.7</v>
      </c>
      <c r="H25" s="279">
        <v>4</v>
      </c>
    </row>
  </sheetData>
  <sheetProtection/>
  <mergeCells count="4">
    <mergeCell ref="A1:H1"/>
    <mergeCell ref="A2:H2"/>
    <mergeCell ref="A14:H14"/>
    <mergeCell ref="A15:H15"/>
  </mergeCells>
  <printOptions/>
  <pageMargins left="0.7" right="0.7" top="0.5" bottom="0.5" header="0.3" footer="0.3"/>
  <pageSetup horizontalDpi="1200" verticalDpi="1200" orientation="landscape" r:id="rId1"/>
  <headerFooter>
    <oddHeader>&amp;L2009 Master Plan Annual Update  Data Section</oddHeader>
    <oddFooter>&amp;LSt. Mary's&amp;RData Section Page:&amp;P</oddFooter>
  </headerFooter>
</worksheet>
</file>

<file path=xl/worksheets/sheet12.xml><?xml version="1.0" encoding="utf-8"?>
<worksheet xmlns="http://schemas.openxmlformats.org/spreadsheetml/2006/main" xmlns:r="http://schemas.openxmlformats.org/officeDocument/2006/relationships">
  <sheetPr>
    <tabColor rgb="FF7030A0"/>
  </sheetPr>
  <dimension ref="A1:H25"/>
  <sheetViews>
    <sheetView view="pageLayout" zoomScale="80" zoomScalePageLayoutView="80" workbookViewId="0" topLeftCell="A1">
      <selection activeCell="F28" sqref="F28"/>
    </sheetView>
  </sheetViews>
  <sheetFormatPr defaultColWidth="9.140625" defaultRowHeight="12.75"/>
  <cols>
    <col min="1" max="1" width="36.8515625" style="0" customWidth="1"/>
  </cols>
  <sheetData>
    <row r="1" spans="1:8" ht="15">
      <c r="A1" s="857" t="s">
        <v>316</v>
      </c>
      <c r="B1" s="858"/>
      <c r="C1" s="858"/>
      <c r="D1" s="858"/>
      <c r="E1" s="858"/>
      <c r="F1" s="858"/>
      <c r="G1" s="858"/>
      <c r="H1" s="859"/>
    </row>
    <row r="2" spans="1:8" ht="15.75" thickBot="1">
      <c r="A2" s="860" t="s">
        <v>300</v>
      </c>
      <c r="B2" s="861"/>
      <c r="C2" s="861"/>
      <c r="D2" s="861"/>
      <c r="E2" s="861"/>
      <c r="F2" s="861"/>
      <c r="G2" s="861"/>
      <c r="H2" s="862"/>
    </row>
    <row r="3" spans="1:8" ht="51">
      <c r="A3" s="201"/>
      <c r="B3" s="201" t="s">
        <v>301</v>
      </c>
      <c r="C3" s="201" t="s">
        <v>302</v>
      </c>
      <c r="D3" s="201" t="s">
        <v>303</v>
      </c>
      <c r="E3" s="201" t="s">
        <v>304</v>
      </c>
      <c r="F3" s="201" t="s">
        <v>305</v>
      </c>
      <c r="G3" s="201" t="s">
        <v>306</v>
      </c>
      <c r="H3" s="201" t="s">
        <v>307</v>
      </c>
    </row>
    <row r="4" spans="1:8" ht="12.75">
      <c r="A4" s="203" t="s">
        <v>4</v>
      </c>
      <c r="B4" s="279">
        <v>1072</v>
      </c>
      <c r="C4" s="279">
        <v>90.7</v>
      </c>
      <c r="D4" s="279">
        <v>972</v>
      </c>
      <c r="E4" s="279">
        <v>9.3</v>
      </c>
      <c r="F4" s="279">
        <v>100</v>
      </c>
      <c r="G4" s="279">
        <v>5</v>
      </c>
      <c r="H4" s="279">
        <v>57</v>
      </c>
    </row>
    <row r="5" spans="1:8" ht="12.75">
      <c r="A5" s="203" t="s">
        <v>5</v>
      </c>
      <c r="B5" s="279">
        <v>4</v>
      </c>
      <c r="C5" s="279">
        <v>75</v>
      </c>
      <c r="D5" s="279">
        <v>3</v>
      </c>
      <c r="E5" s="279">
        <v>25</v>
      </c>
      <c r="F5" s="279">
        <v>1</v>
      </c>
      <c r="G5" s="279">
        <v>20</v>
      </c>
      <c r="H5" s="279">
        <v>1</v>
      </c>
    </row>
    <row r="6" spans="1:8" ht="12.75">
      <c r="A6" s="203" t="s">
        <v>3</v>
      </c>
      <c r="B6" s="279">
        <v>191</v>
      </c>
      <c r="C6" s="279">
        <v>79.1</v>
      </c>
      <c r="D6" s="279">
        <v>151</v>
      </c>
      <c r="E6" s="279">
        <v>20.9</v>
      </c>
      <c r="F6" s="279">
        <v>40</v>
      </c>
      <c r="G6" s="279">
        <v>7.3</v>
      </c>
      <c r="H6" s="279">
        <v>15</v>
      </c>
    </row>
    <row r="7" spans="1:8" ht="12.75">
      <c r="A7" s="203" t="s">
        <v>6</v>
      </c>
      <c r="B7" s="279">
        <v>29</v>
      </c>
      <c r="C7" s="279">
        <v>100</v>
      </c>
      <c r="D7" s="279">
        <v>29</v>
      </c>
      <c r="E7" s="279">
        <v>0</v>
      </c>
      <c r="F7" s="279">
        <v>0</v>
      </c>
      <c r="G7" s="279">
        <v>3.3</v>
      </c>
      <c r="H7" s="279">
        <v>1</v>
      </c>
    </row>
    <row r="8" spans="1:8" ht="12.75">
      <c r="A8" s="203" t="s">
        <v>308</v>
      </c>
      <c r="B8" s="279">
        <v>827</v>
      </c>
      <c r="C8" s="279">
        <v>93</v>
      </c>
      <c r="D8" s="279">
        <v>769</v>
      </c>
      <c r="E8" s="279">
        <v>7</v>
      </c>
      <c r="F8" s="279">
        <v>58</v>
      </c>
      <c r="G8" s="279">
        <v>4.3</v>
      </c>
      <c r="H8" s="279">
        <v>37</v>
      </c>
    </row>
    <row r="9" spans="1:8" ht="12.75">
      <c r="A9" s="203" t="s">
        <v>8</v>
      </c>
      <c r="B9" s="279">
        <v>21</v>
      </c>
      <c r="C9" s="279">
        <v>95.2</v>
      </c>
      <c r="D9" s="279">
        <v>20</v>
      </c>
      <c r="E9" s="279">
        <v>4.8</v>
      </c>
      <c r="F9" s="279">
        <v>1</v>
      </c>
      <c r="G9" s="279">
        <v>12.5</v>
      </c>
      <c r="H9" s="279">
        <v>3</v>
      </c>
    </row>
    <row r="10" spans="1:8" ht="12.75">
      <c r="A10" s="203" t="s">
        <v>10</v>
      </c>
      <c r="B10" s="279">
        <v>78</v>
      </c>
      <c r="C10" s="279">
        <v>66.7</v>
      </c>
      <c r="D10" s="279">
        <v>52</v>
      </c>
      <c r="E10" s="279">
        <v>33.3</v>
      </c>
      <c r="F10" s="279">
        <v>26</v>
      </c>
      <c r="G10" s="279">
        <v>13.3</v>
      </c>
      <c r="H10" s="279">
        <v>12</v>
      </c>
    </row>
    <row r="11" spans="1:8" ht="12.75">
      <c r="A11" s="203" t="s">
        <v>11</v>
      </c>
      <c r="B11" s="279">
        <v>2</v>
      </c>
      <c r="C11" s="279">
        <v>50</v>
      </c>
      <c r="D11" s="279">
        <v>1</v>
      </c>
      <c r="E11" s="279">
        <v>50</v>
      </c>
      <c r="F11" s="279">
        <v>1</v>
      </c>
      <c r="G11" s="279">
        <v>33.3</v>
      </c>
      <c r="H11" s="279">
        <v>1</v>
      </c>
    </row>
    <row r="12" spans="1:8" ht="12.75">
      <c r="A12" s="205" t="s">
        <v>309</v>
      </c>
      <c r="B12" s="279">
        <v>164</v>
      </c>
      <c r="C12" s="279">
        <v>77.4</v>
      </c>
      <c r="D12" s="279">
        <v>127</v>
      </c>
      <c r="E12" s="279">
        <v>22.6</v>
      </c>
      <c r="F12" s="279">
        <v>37</v>
      </c>
      <c r="G12" s="279">
        <v>9.4</v>
      </c>
      <c r="H12" s="279">
        <v>17</v>
      </c>
    </row>
    <row r="13" ht="13.5" thickBot="1"/>
    <row r="14" spans="1:8" ht="15">
      <c r="A14" s="857" t="s">
        <v>317</v>
      </c>
      <c r="B14" s="858"/>
      <c r="C14" s="858"/>
      <c r="D14" s="858"/>
      <c r="E14" s="858"/>
      <c r="F14" s="858"/>
      <c r="G14" s="858"/>
      <c r="H14" s="859"/>
    </row>
    <row r="15" spans="1:8" ht="15.75" thickBot="1">
      <c r="A15" s="860" t="s">
        <v>311</v>
      </c>
      <c r="B15" s="861"/>
      <c r="C15" s="861"/>
      <c r="D15" s="861"/>
      <c r="E15" s="861"/>
      <c r="F15" s="861"/>
      <c r="G15" s="861"/>
      <c r="H15" s="862"/>
    </row>
    <row r="16" spans="1:8" ht="51">
      <c r="A16" s="201"/>
      <c r="B16" s="201" t="s">
        <v>301</v>
      </c>
      <c r="C16" s="201" t="s">
        <v>302</v>
      </c>
      <c r="D16" s="201" t="s">
        <v>303</v>
      </c>
      <c r="E16" s="201" t="s">
        <v>304</v>
      </c>
      <c r="F16" s="201" t="s">
        <v>305</v>
      </c>
      <c r="G16" s="201" t="s">
        <v>306</v>
      </c>
      <c r="H16" s="201" t="s">
        <v>307</v>
      </c>
    </row>
    <row r="17" spans="1:8" ht="12.75">
      <c r="A17" s="203" t="s">
        <v>4</v>
      </c>
      <c r="B17" s="279">
        <v>993</v>
      </c>
      <c r="C17" s="279">
        <v>95.7</v>
      </c>
      <c r="D17" s="279">
        <v>950</v>
      </c>
      <c r="E17" s="279">
        <v>4.3</v>
      </c>
      <c r="F17" s="279">
        <v>43</v>
      </c>
      <c r="G17" s="279">
        <v>3.7</v>
      </c>
      <c r="H17" s="279">
        <v>38</v>
      </c>
    </row>
    <row r="18" spans="1:8" ht="12.75">
      <c r="A18" s="203" t="s">
        <v>5</v>
      </c>
      <c r="B18" s="279">
        <v>2</v>
      </c>
      <c r="C18" s="279">
        <v>100</v>
      </c>
      <c r="D18" s="279">
        <v>2</v>
      </c>
      <c r="E18" s="279">
        <v>0</v>
      </c>
      <c r="F18" s="279">
        <v>0</v>
      </c>
      <c r="G18" s="279">
        <v>0</v>
      </c>
      <c r="H18" s="279">
        <v>0</v>
      </c>
    </row>
    <row r="19" spans="1:8" ht="12.75">
      <c r="A19" s="203" t="s">
        <v>3</v>
      </c>
      <c r="B19" s="279">
        <v>128</v>
      </c>
      <c r="C19" s="279">
        <v>85.2</v>
      </c>
      <c r="D19" s="279">
        <v>109</v>
      </c>
      <c r="E19" s="279">
        <v>14.8</v>
      </c>
      <c r="F19" s="279">
        <v>19</v>
      </c>
      <c r="G19" s="279">
        <v>8.6</v>
      </c>
      <c r="H19" s="279">
        <v>12</v>
      </c>
    </row>
    <row r="20" spans="1:8" ht="12.75">
      <c r="A20" s="203" t="s">
        <v>6</v>
      </c>
      <c r="B20" s="279">
        <v>31</v>
      </c>
      <c r="C20" s="279">
        <v>100</v>
      </c>
      <c r="D20" s="279">
        <v>31</v>
      </c>
      <c r="E20" s="279">
        <v>0</v>
      </c>
      <c r="F20" s="279">
        <v>0</v>
      </c>
      <c r="G20" s="279">
        <v>8.8</v>
      </c>
      <c r="H20" s="279">
        <v>3</v>
      </c>
    </row>
    <row r="21" spans="1:8" ht="12.75">
      <c r="A21" s="203" t="s">
        <v>308</v>
      </c>
      <c r="B21" s="279">
        <v>810</v>
      </c>
      <c r="C21" s="279">
        <v>97</v>
      </c>
      <c r="D21" s="279">
        <v>786</v>
      </c>
      <c r="E21" s="279">
        <v>3</v>
      </c>
      <c r="F21" s="279">
        <v>24</v>
      </c>
      <c r="G21" s="279">
        <v>2.5</v>
      </c>
      <c r="H21" s="279">
        <v>21</v>
      </c>
    </row>
    <row r="22" spans="1:8" ht="12.75">
      <c r="A22" s="203" t="s">
        <v>8</v>
      </c>
      <c r="B22" s="279">
        <v>22</v>
      </c>
      <c r="C22" s="279">
        <v>100</v>
      </c>
      <c r="D22" s="279">
        <v>22</v>
      </c>
      <c r="E22" s="279">
        <v>0</v>
      </c>
      <c r="F22" s="279">
        <v>0</v>
      </c>
      <c r="G22" s="279">
        <v>8.3</v>
      </c>
      <c r="H22" s="279">
        <v>2</v>
      </c>
    </row>
    <row r="23" spans="1:8" ht="12.75">
      <c r="A23" s="203" t="s">
        <v>10</v>
      </c>
      <c r="B23" s="279">
        <v>56</v>
      </c>
      <c r="C23" s="279">
        <v>69.6</v>
      </c>
      <c r="D23" s="279">
        <v>39</v>
      </c>
      <c r="E23" s="279">
        <v>30.4</v>
      </c>
      <c r="F23" s="279">
        <v>17</v>
      </c>
      <c r="G23" s="279">
        <v>12.5</v>
      </c>
      <c r="H23" s="279">
        <v>8</v>
      </c>
    </row>
    <row r="24" spans="1:8" ht="12.75">
      <c r="A24" s="203" t="s">
        <v>11</v>
      </c>
      <c r="B24" s="279">
        <v>3</v>
      </c>
      <c r="C24" s="279">
        <v>100</v>
      </c>
      <c r="D24" s="279">
        <v>3</v>
      </c>
      <c r="E24" s="279">
        <v>0</v>
      </c>
      <c r="F24" s="279">
        <v>0</v>
      </c>
      <c r="G24" s="279">
        <v>0</v>
      </c>
      <c r="H24" s="279">
        <v>0</v>
      </c>
    </row>
    <row r="25" spans="1:8" ht="12.75">
      <c r="A25" s="205" t="s">
        <v>309</v>
      </c>
      <c r="B25" s="279">
        <v>107</v>
      </c>
      <c r="C25" s="279">
        <v>84.1</v>
      </c>
      <c r="D25" s="279">
        <v>90</v>
      </c>
      <c r="E25" s="279">
        <v>15.9</v>
      </c>
      <c r="F25" s="279">
        <v>17</v>
      </c>
      <c r="G25" s="279">
        <v>2.7</v>
      </c>
      <c r="H25" s="279">
        <v>3</v>
      </c>
    </row>
  </sheetData>
  <sheetProtection/>
  <mergeCells count="4">
    <mergeCell ref="A1:H1"/>
    <mergeCell ref="A2:H2"/>
    <mergeCell ref="A14:H14"/>
    <mergeCell ref="A15:H15"/>
  </mergeCells>
  <printOptions/>
  <pageMargins left="0.7" right="0.7" top="0.5" bottom="0.5" header="0.3" footer="0.3"/>
  <pageSetup horizontalDpi="1200" verticalDpi="1200" orientation="landscape" r:id="rId1"/>
  <headerFooter>
    <oddHeader>&amp;L2009 Master Plan Annual Update Data Section</oddHeader>
    <oddFooter>&amp;LSt. Mary's&amp;RData Section Page:&amp;P</oddFooter>
  </headerFooter>
</worksheet>
</file>

<file path=xl/worksheets/sheet13.xml><?xml version="1.0" encoding="utf-8"?>
<worksheet xmlns="http://schemas.openxmlformats.org/spreadsheetml/2006/main" xmlns:r="http://schemas.openxmlformats.org/officeDocument/2006/relationships">
  <sheetPr>
    <tabColor rgb="FF7030A0"/>
  </sheetPr>
  <dimension ref="A1:O22"/>
  <sheetViews>
    <sheetView view="pageLayout" workbookViewId="0" topLeftCell="A1">
      <selection activeCell="O12" sqref="O12"/>
    </sheetView>
  </sheetViews>
  <sheetFormatPr defaultColWidth="9.140625" defaultRowHeight="12.75"/>
  <cols>
    <col min="1" max="14" width="8.140625" style="0" customWidth="1"/>
  </cols>
  <sheetData>
    <row r="1" spans="1:15" ht="12.75">
      <c r="A1" s="863" t="s">
        <v>379</v>
      </c>
      <c r="B1" s="864"/>
      <c r="C1" s="864"/>
      <c r="D1" s="864"/>
      <c r="E1" s="864"/>
      <c r="F1" s="864"/>
      <c r="G1" s="864"/>
      <c r="H1" s="864"/>
      <c r="I1" s="864"/>
      <c r="J1" s="864"/>
      <c r="K1" s="864"/>
      <c r="L1" s="864"/>
      <c r="M1" s="864"/>
      <c r="N1" s="865"/>
      <c r="O1" s="869"/>
    </row>
    <row r="2" spans="1:15" ht="13.5" thickBot="1">
      <c r="A2" s="866"/>
      <c r="B2" s="867"/>
      <c r="C2" s="867"/>
      <c r="D2" s="867"/>
      <c r="E2" s="867"/>
      <c r="F2" s="867"/>
      <c r="G2" s="867"/>
      <c r="H2" s="867"/>
      <c r="I2" s="867"/>
      <c r="J2" s="867"/>
      <c r="K2" s="867"/>
      <c r="L2" s="867"/>
      <c r="M2" s="867"/>
      <c r="N2" s="868"/>
      <c r="O2" s="869"/>
    </row>
    <row r="3" spans="1:15" ht="15.75" thickBot="1">
      <c r="A3" s="870"/>
      <c r="B3" s="873" t="s">
        <v>380</v>
      </c>
      <c r="C3" s="876" t="s">
        <v>381</v>
      </c>
      <c r="D3" s="877"/>
      <c r="E3" s="877"/>
      <c r="F3" s="877"/>
      <c r="G3" s="877"/>
      <c r="H3" s="877"/>
      <c r="I3" s="877"/>
      <c r="J3" s="878"/>
      <c r="K3" s="879" t="s">
        <v>16</v>
      </c>
      <c r="L3" s="880"/>
      <c r="M3" s="880"/>
      <c r="N3" s="881"/>
      <c r="O3" s="357"/>
    </row>
    <row r="4" spans="1:15" ht="15.75" customHeight="1" thickBot="1">
      <c r="A4" s="871"/>
      <c r="B4" s="874"/>
      <c r="C4" s="885" t="s">
        <v>382</v>
      </c>
      <c r="D4" s="881"/>
      <c r="E4" s="885" t="s">
        <v>383</v>
      </c>
      <c r="F4" s="881"/>
      <c r="G4" s="885" t="s">
        <v>384</v>
      </c>
      <c r="H4" s="881"/>
      <c r="I4" s="885" t="s">
        <v>385</v>
      </c>
      <c r="J4" s="887"/>
      <c r="K4" s="882"/>
      <c r="L4" s="883"/>
      <c r="M4" s="883"/>
      <c r="N4" s="884"/>
      <c r="O4" s="357"/>
    </row>
    <row r="5" spans="1:15" ht="15.75" thickBot="1">
      <c r="A5" s="871"/>
      <c r="B5" s="875"/>
      <c r="C5" s="886"/>
      <c r="D5" s="884"/>
      <c r="E5" s="886"/>
      <c r="F5" s="884"/>
      <c r="G5" s="886"/>
      <c r="H5" s="884"/>
      <c r="I5" s="886"/>
      <c r="J5" s="888"/>
      <c r="K5" s="876" t="s">
        <v>386</v>
      </c>
      <c r="L5" s="889"/>
      <c r="M5" s="890" t="s">
        <v>387</v>
      </c>
      <c r="N5" s="889"/>
      <c r="O5" s="357"/>
    </row>
    <row r="6" spans="1:15" ht="15.75" thickBot="1">
      <c r="A6" s="872"/>
      <c r="B6" s="359" t="s">
        <v>388</v>
      </c>
      <c r="C6" s="358" t="s">
        <v>13</v>
      </c>
      <c r="D6" s="358" t="s">
        <v>14</v>
      </c>
      <c r="E6" s="358" t="s">
        <v>13</v>
      </c>
      <c r="F6" s="358" t="s">
        <v>14</v>
      </c>
      <c r="G6" s="358" t="s">
        <v>13</v>
      </c>
      <c r="H6" s="358" t="s">
        <v>14</v>
      </c>
      <c r="I6" s="358" t="s">
        <v>13</v>
      </c>
      <c r="J6" s="359" t="s">
        <v>14</v>
      </c>
      <c r="K6" s="358" t="s">
        <v>13</v>
      </c>
      <c r="L6" s="358" t="s">
        <v>14</v>
      </c>
      <c r="M6" s="358" t="s">
        <v>13</v>
      </c>
      <c r="N6" s="358" t="s">
        <v>14</v>
      </c>
      <c r="O6" s="357"/>
    </row>
    <row r="7" spans="1:15" ht="30.75" thickBot="1">
      <c r="A7" s="360" t="s">
        <v>298</v>
      </c>
      <c r="B7" s="361">
        <v>1011</v>
      </c>
      <c r="C7" s="362">
        <v>846</v>
      </c>
      <c r="D7" s="362">
        <v>83.7</v>
      </c>
      <c r="E7" s="362">
        <v>146</v>
      </c>
      <c r="F7" s="362">
        <v>14.4</v>
      </c>
      <c r="G7" s="362">
        <v>16</v>
      </c>
      <c r="H7" s="362">
        <v>1.6</v>
      </c>
      <c r="I7" s="362">
        <v>2</v>
      </c>
      <c r="J7" s="361">
        <v>0.2</v>
      </c>
      <c r="K7" s="362">
        <v>1010</v>
      </c>
      <c r="L7" s="362">
        <v>99.9</v>
      </c>
      <c r="M7" s="362">
        <v>1</v>
      </c>
      <c r="N7" s="362">
        <v>0.1</v>
      </c>
      <c r="O7" s="357"/>
    </row>
    <row r="9" ht="13.5" thickBot="1"/>
    <row r="10" spans="1:6" ht="12.75">
      <c r="A10" s="891" t="s">
        <v>389</v>
      </c>
      <c r="B10" s="892"/>
      <c r="C10" s="892"/>
      <c r="D10" s="892"/>
      <c r="E10" s="892"/>
      <c r="F10" s="893"/>
    </row>
    <row r="11" spans="1:6" ht="13.5" thickBot="1">
      <c r="A11" s="894"/>
      <c r="B11" s="895"/>
      <c r="C11" s="895"/>
      <c r="D11" s="895"/>
      <c r="E11" s="895"/>
      <c r="F11" s="896"/>
    </row>
    <row r="12" spans="1:6" ht="60.75" thickBot="1">
      <c r="A12" s="897"/>
      <c r="B12" s="362" t="s">
        <v>390</v>
      </c>
      <c r="C12" s="362" t="s">
        <v>391</v>
      </c>
      <c r="D12" s="362" t="s">
        <v>392</v>
      </c>
      <c r="E12" s="361" t="s">
        <v>393</v>
      </c>
      <c r="F12" s="362" t="s">
        <v>16</v>
      </c>
    </row>
    <row r="13" spans="1:6" ht="15.75" thickBot="1">
      <c r="A13" s="898"/>
      <c r="B13" s="362" t="s">
        <v>13</v>
      </c>
      <c r="C13" s="362" t="s">
        <v>13</v>
      </c>
      <c r="D13" s="362" t="s">
        <v>13</v>
      </c>
      <c r="E13" s="361" t="s">
        <v>13</v>
      </c>
      <c r="F13" s="362" t="s">
        <v>13</v>
      </c>
    </row>
    <row r="14" spans="1:6" ht="30.75" thickBot="1">
      <c r="A14" s="360" t="s">
        <v>298</v>
      </c>
      <c r="B14" s="364">
        <v>19</v>
      </c>
      <c r="C14" s="364">
        <v>9</v>
      </c>
      <c r="D14" s="364">
        <v>15</v>
      </c>
      <c r="E14" s="365">
        <v>16</v>
      </c>
      <c r="F14" s="364">
        <v>59</v>
      </c>
    </row>
    <row r="16" ht="13.5" thickBot="1"/>
    <row r="17" spans="1:14" ht="33.75" customHeight="1" thickBot="1">
      <c r="A17" s="899" t="s">
        <v>394</v>
      </c>
      <c r="B17" s="900"/>
      <c r="C17" s="900"/>
      <c r="D17" s="900"/>
      <c r="E17" s="900"/>
      <c r="F17" s="900"/>
      <c r="G17" s="900"/>
      <c r="H17" s="900"/>
      <c r="I17" s="900"/>
      <c r="J17" s="900"/>
      <c r="K17" s="900"/>
      <c r="L17" s="900"/>
      <c r="M17" s="900"/>
      <c r="N17" s="901"/>
    </row>
    <row r="18" spans="1:14" ht="15.75" thickBot="1">
      <c r="A18" s="897"/>
      <c r="B18" s="903" t="s">
        <v>380</v>
      </c>
      <c r="C18" s="905" t="s">
        <v>386</v>
      </c>
      <c r="D18" s="906"/>
      <c r="E18" s="909" t="s">
        <v>395</v>
      </c>
      <c r="F18" s="910"/>
      <c r="G18" s="910"/>
      <c r="H18" s="910"/>
      <c r="I18" s="910"/>
      <c r="J18" s="910"/>
      <c r="K18" s="910"/>
      <c r="L18" s="911"/>
      <c r="M18" s="905" t="s">
        <v>16</v>
      </c>
      <c r="N18" s="912"/>
    </row>
    <row r="19" spans="1:14" ht="15.75" thickBot="1">
      <c r="A19" s="902"/>
      <c r="B19" s="904"/>
      <c r="C19" s="907"/>
      <c r="D19" s="908"/>
      <c r="E19" s="914" t="s">
        <v>396</v>
      </c>
      <c r="F19" s="915"/>
      <c r="G19" s="916" t="s">
        <v>397</v>
      </c>
      <c r="H19" s="915"/>
      <c r="I19" s="916" t="s">
        <v>398</v>
      </c>
      <c r="J19" s="915"/>
      <c r="K19" s="916" t="s">
        <v>399</v>
      </c>
      <c r="L19" s="917"/>
      <c r="M19" s="907"/>
      <c r="N19" s="913"/>
    </row>
    <row r="20" spans="1:14" ht="12.75">
      <c r="A20" s="902"/>
      <c r="B20" s="918" t="s">
        <v>13</v>
      </c>
      <c r="C20" s="920" t="s">
        <v>13</v>
      </c>
      <c r="D20" s="918" t="s">
        <v>14</v>
      </c>
      <c r="E20" s="920" t="s">
        <v>13</v>
      </c>
      <c r="F20" s="922" t="s">
        <v>14</v>
      </c>
      <c r="G20" s="922" t="s">
        <v>13</v>
      </c>
      <c r="H20" s="922" t="s">
        <v>14</v>
      </c>
      <c r="I20" s="922" t="s">
        <v>13</v>
      </c>
      <c r="J20" s="922" t="s">
        <v>14</v>
      </c>
      <c r="K20" s="922" t="s">
        <v>13</v>
      </c>
      <c r="L20" s="918" t="s">
        <v>14</v>
      </c>
      <c r="M20" s="920" t="s">
        <v>13</v>
      </c>
      <c r="N20" s="922" t="s">
        <v>14</v>
      </c>
    </row>
    <row r="21" spans="1:14" ht="13.5" thickBot="1">
      <c r="A21" s="898"/>
      <c r="B21" s="919"/>
      <c r="C21" s="921"/>
      <c r="D21" s="919"/>
      <c r="E21" s="921"/>
      <c r="F21" s="923"/>
      <c r="G21" s="923"/>
      <c r="H21" s="923"/>
      <c r="I21" s="923"/>
      <c r="J21" s="923"/>
      <c r="K21" s="923"/>
      <c r="L21" s="919"/>
      <c r="M21" s="921"/>
      <c r="N21" s="923"/>
    </row>
    <row r="22" spans="1:14" ht="30.75" thickBot="1">
      <c r="A22" s="363" t="s">
        <v>400</v>
      </c>
      <c r="B22" s="365">
        <v>1069</v>
      </c>
      <c r="C22" s="364">
        <v>957</v>
      </c>
      <c r="D22" s="365">
        <v>89.5</v>
      </c>
      <c r="E22" s="364">
        <v>20</v>
      </c>
      <c r="F22" s="364">
        <v>1.9</v>
      </c>
      <c r="G22" s="364">
        <v>29</v>
      </c>
      <c r="H22" s="364">
        <v>2.7</v>
      </c>
      <c r="I22" s="364">
        <v>30</v>
      </c>
      <c r="J22" s="364">
        <v>2.8</v>
      </c>
      <c r="K22" s="364">
        <v>33</v>
      </c>
      <c r="L22" s="365">
        <v>3.1</v>
      </c>
      <c r="M22" s="364">
        <v>112</v>
      </c>
      <c r="N22" s="364">
        <v>10.5</v>
      </c>
    </row>
  </sheetData>
  <sheetProtection/>
  <mergeCells count="37">
    <mergeCell ref="N20:N21"/>
    <mergeCell ref="H20:H21"/>
    <mergeCell ref="I20:I21"/>
    <mergeCell ref="J20:J21"/>
    <mergeCell ref="K20:K21"/>
    <mergeCell ref="L20:L21"/>
    <mergeCell ref="M20:M21"/>
    <mergeCell ref="E19:F19"/>
    <mergeCell ref="G19:H19"/>
    <mergeCell ref="I19:J19"/>
    <mergeCell ref="K19:L19"/>
    <mergeCell ref="B20:B21"/>
    <mergeCell ref="C20:C21"/>
    <mergeCell ref="D20:D21"/>
    <mergeCell ref="E20:E21"/>
    <mergeCell ref="F20:F21"/>
    <mergeCell ref="G20:G21"/>
    <mergeCell ref="K5:L5"/>
    <mergeCell ref="M5:N5"/>
    <mergeCell ref="A10:F11"/>
    <mergeCell ref="A12:A13"/>
    <mergeCell ref="A17:N17"/>
    <mergeCell ref="A18:A21"/>
    <mergeCell ref="B18:B19"/>
    <mergeCell ref="C18:D19"/>
    <mergeCell ref="E18:L18"/>
    <mergeCell ref="M18:N19"/>
    <mergeCell ref="A1:N2"/>
    <mergeCell ref="O1:O2"/>
    <mergeCell ref="A3:A6"/>
    <mergeCell ref="B3:B5"/>
    <mergeCell ref="C3:J3"/>
    <mergeCell ref="K3:N4"/>
    <mergeCell ref="C4:D5"/>
    <mergeCell ref="E4:F5"/>
    <mergeCell ref="G4:H5"/>
    <mergeCell ref="I4:J5"/>
  </mergeCells>
  <printOptions/>
  <pageMargins left="0.7" right="0.7" top="0.5" bottom="0.5" header="0.3" footer="0.3"/>
  <pageSetup horizontalDpi="1200" verticalDpi="1200" orientation="landscape" r:id="rId1"/>
  <headerFooter>
    <oddHeader>&amp;L2009 Master Plan Annual Update Data Section</oddHeader>
    <oddFooter>&amp;LSt. Mary's&amp;RData Section Page:&amp;P</oddFooter>
  </headerFooter>
</worksheet>
</file>

<file path=xl/worksheets/sheet14.xml><?xml version="1.0" encoding="utf-8"?>
<worksheet xmlns="http://schemas.openxmlformats.org/spreadsheetml/2006/main" xmlns:r="http://schemas.openxmlformats.org/officeDocument/2006/relationships">
  <sheetPr>
    <tabColor rgb="FF7F7F7F"/>
  </sheetPr>
  <dimension ref="A1:F17"/>
  <sheetViews>
    <sheetView view="pageLayout" workbookViewId="0" topLeftCell="A7">
      <selection activeCell="D20" sqref="D20"/>
    </sheetView>
  </sheetViews>
  <sheetFormatPr defaultColWidth="9.140625" defaultRowHeight="12.75"/>
  <cols>
    <col min="1" max="4" width="23.28125" style="0" customWidth="1"/>
  </cols>
  <sheetData>
    <row r="1" spans="1:4" ht="34.5" customHeight="1" thickBot="1" thickTop="1">
      <c r="A1" s="924" t="s">
        <v>318</v>
      </c>
      <c r="B1" s="925"/>
      <c r="C1" s="925"/>
      <c r="D1" s="926"/>
    </row>
    <row r="2" spans="1:4" ht="15">
      <c r="A2" s="927"/>
      <c r="B2" s="929" t="s">
        <v>17</v>
      </c>
      <c r="C2" s="206"/>
      <c r="D2" s="207" t="s">
        <v>14</v>
      </c>
    </row>
    <row r="3" spans="1:4" ht="39" customHeight="1" thickBot="1">
      <c r="A3" s="928"/>
      <c r="B3" s="930"/>
      <c r="C3" s="206" t="s">
        <v>15</v>
      </c>
      <c r="D3" s="207" t="s">
        <v>319</v>
      </c>
    </row>
    <row r="4" spans="1:4" ht="15">
      <c r="A4" s="208"/>
      <c r="B4" s="931">
        <v>107</v>
      </c>
      <c r="C4" s="931">
        <v>55</v>
      </c>
      <c r="D4" s="934">
        <v>49</v>
      </c>
    </row>
    <row r="5" spans="1:4" ht="15">
      <c r="A5" s="208" t="s">
        <v>320</v>
      </c>
      <c r="B5" s="932"/>
      <c r="C5" s="932"/>
      <c r="D5" s="935"/>
    </row>
    <row r="6" spans="1:4" ht="15.75" thickBot="1">
      <c r="A6" s="209"/>
      <c r="B6" s="933"/>
      <c r="C6" s="933"/>
      <c r="D6" s="936"/>
    </row>
    <row r="7" ht="13.5" thickTop="1"/>
    <row r="8" ht="13.5" thickBot="1"/>
    <row r="9" spans="1:4" ht="17.25" thickBot="1" thickTop="1">
      <c r="A9" s="943" t="s">
        <v>321</v>
      </c>
      <c r="B9" s="944"/>
      <c r="C9" s="944"/>
      <c r="D9" s="945"/>
    </row>
    <row r="10" spans="1:4" ht="15.75">
      <c r="A10" s="946"/>
      <c r="B10" s="949" t="s">
        <v>17</v>
      </c>
      <c r="C10" s="949" t="s">
        <v>15</v>
      </c>
      <c r="D10" s="210"/>
    </row>
    <row r="11" spans="1:4" ht="15.75">
      <c r="A11" s="947"/>
      <c r="B11" s="950"/>
      <c r="C11" s="950"/>
      <c r="D11" s="210" t="s">
        <v>14</v>
      </c>
    </row>
    <row r="12" spans="1:4" ht="16.5" thickBot="1">
      <c r="A12" s="948"/>
      <c r="B12" s="951"/>
      <c r="C12" s="951"/>
      <c r="D12" s="211"/>
    </row>
    <row r="13" spans="1:4" ht="15.75">
      <c r="A13" s="212"/>
      <c r="B13" s="937">
        <v>108</v>
      </c>
      <c r="C13" s="937">
        <v>38</v>
      </c>
      <c r="D13" s="940">
        <v>26</v>
      </c>
    </row>
    <row r="14" spans="1:4" ht="15.75">
      <c r="A14" s="213" t="s">
        <v>16</v>
      </c>
      <c r="B14" s="938"/>
      <c r="C14" s="938"/>
      <c r="D14" s="941"/>
    </row>
    <row r="15" spans="1:4" ht="16.5" thickBot="1">
      <c r="A15" s="214"/>
      <c r="B15" s="939"/>
      <c r="C15" s="939"/>
      <c r="D15" s="942"/>
    </row>
    <row r="16" ht="13.5" thickTop="1"/>
    <row r="17" ht="12.75">
      <c r="F17" s="312"/>
    </row>
  </sheetData>
  <sheetProtection/>
  <mergeCells count="13">
    <mergeCell ref="B13:B15"/>
    <mergeCell ref="C13:C15"/>
    <mergeCell ref="D13:D15"/>
    <mergeCell ref="A9:D9"/>
    <mergeCell ref="A10:A12"/>
    <mergeCell ref="B10:B12"/>
    <mergeCell ref="C10:C12"/>
    <mergeCell ref="A1:D1"/>
    <mergeCell ref="A2:A3"/>
    <mergeCell ref="B2:B3"/>
    <mergeCell ref="B4:B6"/>
    <mergeCell ref="C4:C6"/>
    <mergeCell ref="D4:D6"/>
  </mergeCells>
  <printOptions/>
  <pageMargins left="0.7" right="0.7" top="0.75" bottom="0.75" header="0.3" footer="0.3"/>
  <pageSetup horizontalDpi="600" verticalDpi="600" orientation="landscape" scale="75" r:id="rId2"/>
  <headerFooter alignWithMargins="0">
    <oddHeader>&amp;L2009 Master Plan Annual Update Data Section</oddHeader>
    <oddFooter xml:space="preserve">&amp;LSt. Mary's&amp;RData Section Page: &amp;P  </oddFooter>
  </headerFooter>
  <drawing r:id="rId1"/>
</worksheet>
</file>

<file path=xl/worksheets/sheet15.xml><?xml version="1.0" encoding="utf-8"?>
<worksheet xmlns="http://schemas.openxmlformats.org/spreadsheetml/2006/main" xmlns:r="http://schemas.openxmlformats.org/officeDocument/2006/relationships">
  <sheetPr>
    <tabColor theme="0" tint="-0.4999699890613556"/>
  </sheetPr>
  <dimension ref="A1:M10"/>
  <sheetViews>
    <sheetView view="pageLayout" workbookViewId="0" topLeftCell="A10">
      <selection activeCell="M13" sqref="M13"/>
    </sheetView>
  </sheetViews>
  <sheetFormatPr defaultColWidth="9.140625" defaultRowHeight="12.75"/>
  <cols>
    <col min="1" max="1" width="24.8515625" style="0" customWidth="1"/>
    <col min="2" max="13" width="7.7109375" style="0" customWidth="1"/>
  </cols>
  <sheetData>
    <row r="1" spans="1:13" ht="12.75" customHeight="1">
      <c r="A1" s="960" t="s">
        <v>119</v>
      </c>
      <c r="B1" s="961"/>
      <c r="C1" s="961"/>
      <c r="D1" s="961"/>
      <c r="E1" s="961"/>
      <c r="F1" s="961"/>
      <c r="G1" s="961"/>
      <c r="H1" s="961"/>
      <c r="I1" s="961"/>
      <c r="J1" s="961"/>
      <c r="K1" s="961"/>
      <c r="L1" s="961"/>
      <c r="M1" s="962"/>
    </row>
    <row r="2" spans="1:13" ht="12.75" customHeight="1">
      <c r="A2" s="963"/>
      <c r="B2" s="964"/>
      <c r="C2" s="964"/>
      <c r="D2" s="964"/>
      <c r="E2" s="964"/>
      <c r="F2" s="964"/>
      <c r="G2" s="964"/>
      <c r="H2" s="964"/>
      <c r="I2" s="964"/>
      <c r="J2" s="964"/>
      <c r="K2" s="964"/>
      <c r="L2" s="964"/>
      <c r="M2" s="965"/>
    </row>
    <row r="3" spans="1:13" s="10" customFormat="1" ht="18" customHeight="1">
      <c r="A3" s="966" t="s">
        <v>127</v>
      </c>
      <c r="B3" s="967"/>
      <c r="C3" s="967"/>
      <c r="D3" s="967"/>
      <c r="E3" s="967"/>
      <c r="F3" s="967"/>
      <c r="G3" s="967"/>
      <c r="H3" s="967"/>
      <c r="I3" s="967"/>
      <c r="J3" s="967"/>
      <c r="K3" s="967"/>
      <c r="L3" s="967"/>
      <c r="M3" s="968"/>
    </row>
    <row r="4" spans="1:13" ht="18" customHeight="1">
      <c r="A4" s="969"/>
      <c r="B4" s="952" t="s">
        <v>117</v>
      </c>
      <c r="C4" s="952"/>
      <c r="D4" s="952"/>
      <c r="E4" s="952"/>
      <c r="F4" s="952"/>
      <c r="G4" s="952"/>
      <c r="H4" s="952" t="s">
        <v>118</v>
      </c>
      <c r="I4" s="952"/>
      <c r="J4" s="952"/>
      <c r="K4" s="952"/>
      <c r="L4" s="952"/>
      <c r="M4" s="955"/>
    </row>
    <row r="5" spans="1:13" ht="18" customHeight="1">
      <c r="A5" s="969"/>
      <c r="B5" s="952" t="s">
        <v>53</v>
      </c>
      <c r="C5" s="952"/>
      <c r="D5" s="952" t="s">
        <v>66</v>
      </c>
      <c r="E5" s="952"/>
      <c r="F5" s="952" t="s">
        <v>67</v>
      </c>
      <c r="G5" s="952"/>
      <c r="H5" s="952" t="s">
        <v>53</v>
      </c>
      <c r="I5" s="952"/>
      <c r="J5" s="952" t="s">
        <v>66</v>
      </c>
      <c r="K5" s="952"/>
      <c r="L5" s="952" t="s">
        <v>67</v>
      </c>
      <c r="M5" s="955"/>
    </row>
    <row r="6" spans="1:13" ht="37.5" customHeight="1" thickBot="1">
      <c r="A6" s="12">
        <v>2007</v>
      </c>
      <c r="B6" s="953" t="s">
        <v>283</v>
      </c>
      <c r="C6" s="954"/>
      <c r="D6" s="953" t="s">
        <v>283</v>
      </c>
      <c r="E6" s="954"/>
      <c r="F6" s="958" t="s">
        <v>283</v>
      </c>
      <c r="G6" s="959"/>
      <c r="H6" s="953" t="s">
        <v>283</v>
      </c>
      <c r="I6" s="954"/>
      <c r="J6" s="953" t="s">
        <v>283</v>
      </c>
      <c r="K6" s="954"/>
      <c r="L6" s="956" t="s">
        <v>283</v>
      </c>
      <c r="M6" s="957"/>
    </row>
    <row r="7" spans="1:13" ht="13.5" thickBot="1">
      <c r="A7" s="12">
        <v>2008</v>
      </c>
      <c r="B7" s="953" t="s">
        <v>283</v>
      </c>
      <c r="C7" s="954"/>
      <c r="D7" s="953" t="s">
        <v>283</v>
      </c>
      <c r="E7" s="954"/>
      <c r="F7" s="958" t="s">
        <v>283</v>
      </c>
      <c r="G7" s="959"/>
      <c r="H7" s="953" t="s">
        <v>283</v>
      </c>
      <c r="I7" s="954"/>
      <c r="J7" s="953" t="s">
        <v>283</v>
      </c>
      <c r="K7" s="954"/>
      <c r="L7" s="956" t="s">
        <v>283</v>
      </c>
      <c r="M7" s="957"/>
    </row>
    <row r="8" spans="1:13" ht="13.5" thickBot="1">
      <c r="A8" s="12">
        <v>2009</v>
      </c>
      <c r="B8" s="970"/>
      <c r="C8" s="971"/>
      <c r="D8" s="970"/>
      <c r="E8" s="971"/>
      <c r="F8" s="972"/>
      <c r="G8" s="973"/>
      <c r="H8" s="970"/>
      <c r="I8" s="971"/>
      <c r="J8" s="970"/>
      <c r="K8" s="971"/>
      <c r="L8" s="974"/>
      <c r="M8" s="975"/>
    </row>
    <row r="9" spans="1:2" ht="12.75">
      <c r="A9" s="11"/>
      <c r="B9" s="11"/>
    </row>
    <row r="10" ht="12.75">
      <c r="A10" s="11" t="s">
        <v>126</v>
      </c>
    </row>
  </sheetData>
  <sheetProtection/>
  <mergeCells count="29">
    <mergeCell ref="J7:K7"/>
    <mergeCell ref="L7:M7"/>
    <mergeCell ref="B8:C8"/>
    <mergeCell ref="D8:E8"/>
    <mergeCell ref="F8:G8"/>
    <mergeCell ref="H8:I8"/>
    <mergeCell ref="J8:K8"/>
    <mergeCell ref="L8:M8"/>
    <mergeCell ref="B7:C7"/>
    <mergeCell ref="D7:E7"/>
    <mergeCell ref="F7:G7"/>
    <mergeCell ref="H7:I7"/>
    <mergeCell ref="A1:M2"/>
    <mergeCell ref="A3:M3"/>
    <mergeCell ref="A4:A5"/>
    <mergeCell ref="B4:G4"/>
    <mergeCell ref="H4:M4"/>
    <mergeCell ref="H5:I5"/>
    <mergeCell ref="J5:K5"/>
    <mergeCell ref="B5:C5"/>
    <mergeCell ref="D5:E5"/>
    <mergeCell ref="B6:C6"/>
    <mergeCell ref="L5:M5"/>
    <mergeCell ref="J6:K6"/>
    <mergeCell ref="L6:M6"/>
    <mergeCell ref="H6:I6"/>
    <mergeCell ref="F6:G6"/>
    <mergeCell ref="F5:G5"/>
    <mergeCell ref="D6:E6"/>
  </mergeCells>
  <printOptions/>
  <pageMargins left="0.7" right="0.7" top="0.75" bottom="0.75" header="0.3" footer="0.3"/>
  <pageSetup horizontalDpi="600" verticalDpi="600" orientation="landscape" scale="75" r:id="rId1"/>
  <headerFooter alignWithMargins="0">
    <oddHeader>&amp;L2009 Master Plan Annual Update Data Section</oddHeader>
    <oddFooter xml:space="preserve">&amp;LSt. Mary's&amp;RData Section Page: &amp;P  </oddFooter>
  </headerFooter>
</worksheet>
</file>

<file path=xl/worksheets/sheet16.xml><?xml version="1.0" encoding="utf-8"?>
<worksheet xmlns="http://schemas.openxmlformats.org/spreadsheetml/2006/main" xmlns:r="http://schemas.openxmlformats.org/officeDocument/2006/relationships">
  <sheetPr>
    <tabColor rgb="FFFFFF00"/>
  </sheetPr>
  <dimension ref="A1:M28"/>
  <sheetViews>
    <sheetView view="pageLayout" workbookViewId="0" topLeftCell="A10">
      <selection activeCell="P2" sqref="P2"/>
    </sheetView>
  </sheetViews>
  <sheetFormatPr defaultColWidth="9.140625" defaultRowHeight="12.75"/>
  <cols>
    <col min="1" max="1" width="8.7109375" style="1" customWidth="1"/>
    <col min="2" max="2" width="8.57421875" style="1" customWidth="1"/>
    <col min="3" max="4" width="7.28125" style="1" customWidth="1"/>
    <col min="5" max="5" width="8.00390625" style="1" customWidth="1"/>
    <col min="6" max="7" width="7.28125" style="1" customWidth="1"/>
    <col min="8" max="8" width="8.00390625" style="1" customWidth="1"/>
    <col min="9" max="10" width="7.28125" style="1" customWidth="1"/>
    <col min="11" max="11" width="8.57421875" style="1" customWidth="1"/>
    <col min="12" max="13" width="7.28125" style="1" customWidth="1"/>
    <col min="14" max="15" width="4.7109375" style="1" customWidth="1"/>
    <col min="16" max="16" width="8.7109375" style="1" customWidth="1"/>
    <col min="17" max="18" width="4.7109375" style="1" customWidth="1"/>
    <col min="19" max="16384" width="9.140625" style="1" customWidth="1"/>
  </cols>
  <sheetData>
    <row r="1" spans="1:13" ht="15" customHeight="1">
      <c r="A1" s="978" t="s">
        <v>130</v>
      </c>
      <c r="B1" s="979"/>
      <c r="C1" s="979"/>
      <c r="D1" s="979"/>
      <c r="E1" s="979"/>
      <c r="F1" s="979"/>
      <c r="G1" s="979"/>
      <c r="H1" s="979"/>
      <c r="I1" s="979"/>
      <c r="J1" s="979"/>
      <c r="K1" s="979"/>
      <c r="L1" s="979"/>
      <c r="M1" s="980"/>
    </row>
    <row r="2" spans="1:13" ht="15" customHeight="1" thickBot="1">
      <c r="A2" s="981"/>
      <c r="B2" s="982"/>
      <c r="C2" s="982"/>
      <c r="D2" s="982"/>
      <c r="E2" s="982"/>
      <c r="F2" s="982"/>
      <c r="G2" s="982"/>
      <c r="H2" s="982"/>
      <c r="I2" s="982"/>
      <c r="J2" s="982"/>
      <c r="K2" s="982"/>
      <c r="L2" s="982"/>
      <c r="M2" s="983"/>
    </row>
    <row r="3" spans="1:13" ht="15" customHeight="1">
      <c r="A3" s="990"/>
      <c r="B3" s="984" t="s">
        <v>53</v>
      </c>
      <c r="C3" s="984"/>
      <c r="D3" s="984"/>
      <c r="E3" s="984" t="s">
        <v>66</v>
      </c>
      <c r="F3" s="984"/>
      <c r="G3" s="984"/>
      <c r="H3" s="984" t="s">
        <v>67</v>
      </c>
      <c r="I3" s="984"/>
      <c r="J3" s="984"/>
      <c r="K3" s="984" t="s">
        <v>68</v>
      </c>
      <c r="L3" s="984"/>
      <c r="M3" s="985"/>
    </row>
    <row r="4" spans="1:13" ht="46.5" customHeight="1">
      <c r="A4" s="991"/>
      <c r="B4" s="986" t="s">
        <v>64</v>
      </c>
      <c r="C4" s="976" t="s">
        <v>65</v>
      </c>
      <c r="D4" s="976"/>
      <c r="E4" s="986" t="s">
        <v>64</v>
      </c>
      <c r="F4" s="976" t="s">
        <v>65</v>
      </c>
      <c r="G4" s="976"/>
      <c r="H4" s="986" t="s">
        <v>64</v>
      </c>
      <c r="I4" s="976" t="s">
        <v>65</v>
      </c>
      <c r="J4" s="976"/>
      <c r="K4" s="986" t="s">
        <v>64</v>
      </c>
      <c r="L4" s="976" t="s">
        <v>65</v>
      </c>
      <c r="M4" s="977"/>
    </row>
    <row r="5" spans="1:13" ht="15">
      <c r="A5" s="992"/>
      <c r="B5" s="987"/>
      <c r="C5" s="14" t="s">
        <v>13</v>
      </c>
      <c r="D5" s="14" t="s">
        <v>14</v>
      </c>
      <c r="E5" s="987"/>
      <c r="F5" s="14" t="s">
        <v>13</v>
      </c>
      <c r="G5" s="14" t="s">
        <v>14</v>
      </c>
      <c r="H5" s="987"/>
      <c r="I5" s="14" t="s">
        <v>13</v>
      </c>
      <c r="J5" s="14" t="s">
        <v>14</v>
      </c>
      <c r="K5" s="987"/>
      <c r="L5" s="14" t="s">
        <v>13</v>
      </c>
      <c r="M5" s="15" t="s">
        <v>14</v>
      </c>
    </row>
    <row r="6" spans="1:13" ht="15">
      <c r="A6" s="13">
        <v>2003</v>
      </c>
      <c r="B6" s="104">
        <v>16</v>
      </c>
      <c r="C6" s="104">
        <v>15</v>
      </c>
      <c r="D6" s="105">
        <v>93.75</v>
      </c>
      <c r="E6" s="104">
        <v>4</v>
      </c>
      <c r="F6" s="104">
        <v>0</v>
      </c>
      <c r="G6" s="105">
        <v>0</v>
      </c>
      <c r="H6" s="104">
        <v>5</v>
      </c>
      <c r="I6" s="104">
        <v>3</v>
      </c>
      <c r="J6" s="105">
        <v>60</v>
      </c>
      <c r="K6" s="128">
        <v>0</v>
      </c>
      <c r="L6" s="108"/>
      <c r="M6" s="15"/>
    </row>
    <row r="7" spans="1:13" ht="15">
      <c r="A7" s="13">
        <v>2004</v>
      </c>
      <c r="B7" s="104">
        <v>16</v>
      </c>
      <c r="C7" s="104">
        <v>15</v>
      </c>
      <c r="D7" s="105">
        <v>93.75</v>
      </c>
      <c r="E7" s="104">
        <v>4</v>
      </c>
      <c r="F7" s="104">
        <v>3</v>
      </c>
      <c r="G7" s="105">
        <v>75</v>
      </c>
      <c r="H7" s="104">
        <v>4</v>
      </c>
      <c r="I7" s="104">
        <v>3</v>
      </c>
      <c r="J7" s="105">
        <v>75</v>
      </c>
      <c r="K7" s="128">
        <v>0</v>
      </c>
      <c r="L7" s="108"/>
      <c r="M7" s="15"/>
    </row>
    <row r="8" spans="1:13" ht="15">
      <c r="A8" s="13">
        <v>2005</v>
      </c>
      <c r="B8" s="104">
        <v>16</v>
      </c>
      <c r="C8" s="104">
        <v>14</v>
      </c>
      <c r="D8" s="105">
        <v>87.5</v>
      </c>
      <c r="E8" s="104">
        <v>4</v>
      </c>
      <c r="F8" s="104">
        <v>2</v>
      </c>
      <c r="G8" s="105">
        <v>50</v>
      </c>
      <c r="H8" s="104">
        <v>3</v>
      </c>
      <c r="I8" s="104">
        <v>0</v>
      </c>
      <c r="J8" s="105">
        <v>0</v>
      </c>
      <c r="K8" s="128">
        <v>0</v>
      </c>
      <c r="L8" s="108"/>
      <c r="M8" s="15"/>
    </row>
    <row r="9" spans="1:13" ht="15">
      <c r="A9" s="13">
        <v>2006</v>
      </c>
      <c r="B9" s="104">
        <v>16</v>
      </c>
      <c r="C9" s="104">
        <v>14</v>
      </c>
      <c r="D9" s="105">
        <v>87.5</v>
      </c>
      <c r="E9" s="104">
        <v>4</v>
      </c>
      <c r="F9" s="104">
        <v>3</v>
      </c>
      <c r="G9" s="105">
        <v>75</v>
      </c>
      <c r="H9" s="104">
        <v>3</v>
      </c>
      <c r="I9" s="104">
        <v>3</v>
      </c>
      <c r="J9" s="105">
        <v>100</v>
      </c>
      <c r="K9" s="128">
        <v>0</v>
      </c>
      <c r="L9" s="108"/>
      <c r="M9" s="15"/>
    </row>
    <row r="10" spans="1:13" ht="15">
      <c r="A10" s="100">
        <v>2007</v>
      </c>
      <c r="B10" s="104">
        <v>16</v>
      </c>
      <c r="C10" s="104">
        <v>16</v>
      </c>
      <c r="D10" s="105">
        <v>100</v>
      </c>
      <c r="E10" s="104">
        <v>4</v>
      </c>
      <c r="F10" s="104">
        <v>1</v>
      </c>
      <c r="G10" s="105">
        <v>25</v>
      </c>
      <c r="H10" s="104">
        <v>3</v>
      </c>
      <c r="I10" s="104">
        <v>3</v>
      </c>
      <c r="J10" s="105">
        <v>100</v>
      </c>
      <c r="K10" s="128">
        <v>0</v>
      </c>
      <c r="L10" s="109"/>
      <c r="M10" s="17"/>
    </row>
    <row r="11" spans="1:13" ht="15" customHeight="1" thickBot="1">
      <c r="A11" s="101">
        <v>2008</v>
      </c>
      <c r="B11" s="106">
        <v>17</v>
      </c>
      <c r="C11" s="106">
        <v>17</v>
      </c>
      <c r="D11" s="107">
        <v>100</v>
      </c>
      <c r="E11" s="106">
        <v>4</v>
      </c>
      <c r="F11" s="106">
        <v>4</v>
      </c>
      <c r="G11" s="106">
        <v>100</v>
      </c>
      <c r="H11" s="104">
        <v>3</v>
      </c>
      <c r="I11" s="104">
        <v>3</v>
      </c>
      <c r="J11" s="105">
        <v>100</v>
      </c>
      <c r="K11" s="128">
        <v>0</v>
      </c>
      <c r="L11" s="217"/>
      <c r="M11" s="218"/>
    </row>
    <row r="12" spans="1:13" s="199" customFormat="1" ht="15.75" thickBot="1">
      <c r="A12" s="215">
        <v>2009</v>
      </c>
      <c r="B12" s="106">
        <v>17</v>
      </c>
      <c r="C12" s="106">
        <v>17</v>
      </c>
      <c r="D12" s="107">
        <v>100</v>
      </c>
      <c r="E12" s="106">
        <v>4</v>
      </c>
      <c r="F12" s="106">
        <v>1</v>
      </c>
      <c r="G12" s="107">
        <v>25</v>
      </c>
      <c r="H12" s="175"/>
      <c r="I12" s="175"/>
      <c r="J12" s="175"/>
      <c r="K12" s="175"/>
      <c r="L12" s="175"/>
      <c r="M12" s="176"/>
    </row>
    <row r="13" ht="15" customHeight="1" thickBot="1"/>
    <row r="14" spans="1:13" ht="15" customHeight="1">
      <c r="A14" s="978" t="s">
        <v>99</v>
      </c>
      <c r="B14" s="979"/>
      <c r="C14" s="979"/>
      <c r="D14" s="979"/>
      <c r="E14" s="979"/>
      <c r="F14" s="979"/>
      <c r="G14" s="979"/>
      <c r="H14" s="979"/>
      <c r="I14" s="979"/>
      <c r="J14" s="979"/>
      <c r="K14" s="979"/>
      <c r="L14" s="979"/>
      <c r="M14" s="980"/>
    </row>
    <row r="15" spans="1:13" ht="15.75" thickBot="1">
      <c r="A15" s="981"/>
      <c r="B15" s="982"/>
      <c r="C15" s="982"/>
      <c r="D15" s="982"/>
      <c r="E15" s="982"/>
      <c r="F15" s="982"/>
      <c r="G15" s="982"/>
      <c r="H15" s="982"/>
      <c r="I15" s="982"/>
      <c r="J15" s="982"/>
      <c r="K15" s="982"/>
      <c r="L15" s="982"/>
      <c r="M15" s="983"/>
    </row>
    <row r="16" spans="1:13" ht="15">
      <c r="A16" s="988"/>
      <c r="B16" s="984" t="s">
        <v>53</v>
      </c>
      <c r="C16" s="984"/>
      <c r="D16" s="984"/>
      <c r="E16" s="984" t="s">
        <v>66</v>
      </c>
      <c r="F16" s="984"/>
      <c r="G16" s="984"/>
      <c r="H16" s="984" t="s">
        <v>67</v>
      </c>
      <c r="I16" s="984"/>
      <c r="J16" s="984"/>
      <c r="K16" s="984" t="s">
        <v>68</v>
      </c>
      <c r="L16" s="984"/>
      <c r="M16" s="985"/>
    </row>
    <row r="17" spans="1:13" ht="15" customHeight="1">
      <c r="A17" s="989"/>
      <c r="B17" s="976" t="s">
        <v>129</v>
      </c>
      <c r="C17" s="976" t="s">
        <v>128</v>
      </c>
      <c r="D17" s="976"/>
      <c r="E17" s="976" t="s">
        <v>129</v>
      </c>
      <c r="F17" s="976" t="s">
        <v>128</v>
      </c>
      <c r="G17" s="976"/>
      <c r="H17" s="976" t="s">
        <v>129</v>
      </c>
      <c r="I17" s="976" t="s">
        <v>128</v>
      </c>
      <c r="J17" s="976"/>
      <c r="K17" s="976" t="s">
        <v>129</v>
      </c>
      <c r="L17" s="976" t="s">
        <v>128</v>
      </c>
      <c r="M17" s="977"/>
    </row>
    <row r="18" spans="1:13" ht="15">
      <c r="A18" s="989"/>
      <c r="B18" s="976"/>
      <c r="C18" s="976"/>
      <c r="D18" s="976"/>
      <c r="E18" s="976"/>
      <c r="F18" s="976"/>
      <c r="G18" s="976"/>
      <c r="H18" s="976"/>
      <c r="I18" s="976"/>
      <c r="J18" s="976"/>
      <c r="K18" s="976"/>
      <c r="L18" s="976"/>
      <c r="M18" s="977"/>
    </row>
    <row r="19" spans="1:13" ht="15">
      <c r="A19" s="989"/>
      <c r="B19" s="976"/>
      <c r="C19" s="976"/>
      <c r="D19" s="976"/>
      <c r="E19" s="976"/>
      <c r="F19" s="976"/>
      <c r="G19" s="976"/>
      <c r="H19" s="976"/>
      <c r="I19" s="976"/>
      <c r="J19" s="976"/>
      <c r="K19" s="976"/>
      <c r="L19" s="976"/>
      <c r="M19" s="977"/>
    </row>
    <row r="20" spans="1:13" ht="15">
      <c r="A20" s="989"/>
      <c r="B20" s="976"/>
      <c r="C20" s="976"/>
      <c r="D20" s="976"/>
      <c r="E20" s="976"/>
      <c r="F20" s="976"/>
      <c r="G20" s="976"/>
      <c r="H20" s="976"/>
      <c r="I20" s="976"/>
      <c r="J20" s="976"/>
      <c r="K20" s="976"/>
      <c r="L20" s="976"/>
      <c r="M20" s="977"/>
    </row>
    <row r="21" spans="1:13" ht="15">
      <c r="A21" s="989"/>
      <c r="B21" s="976"/>
      <c r="C21" s="14" t="s">
        <v>13</v>
      </c>
      <c r="D21" s="14" t="s">
        <v>14</v>
      </c>
      <c r="E21" s="976"/>
      <c r="F21" s="14" t="s">
        <v>13</v>
      </c>
      <c r="G21" s="14" t="s">
        <v>14</v>
      </c>
      <c r="H21" s="976"/>
      <c r="I21" s="14" t="s">
        <v>13</v>
      </c>
      <c r="J21" s="14" t="s">
        <v>14</v>
      </c>
      <c r="K21" s="976"/>
      <c r="L21" s="14" t="s">
        <v>13</v>
      </c>
      <c r="M21" s="15" t="s">
        <v>14</v>
      </c>
    </row>
    <row r="22" spans="1:13" ht="15">
      <c r="A22" s="13">
        <v>2003</v>
      </c>
      <c r="B22" s="104">
        <v>4</v>
      </c>
      <c r="C22" s="104">
        <v>4</v>
      </c>
      <c r="D22" s="104">
        <v>100</v>
      </c>
      <c r="E22" s="128">
        <v>0</v>
      </c>
      <c r="F22" s="14"/>
      <c r="G22" s="14"/>
      <c r="H22" s="287">
        <v>0</v>
      </c>
      <c r="I22" s="14"/>
      <c r="J22" s="14"/>
      <c r="K22" s="287">
        <v>0</v>
      </c>
      <c r="L22" s="14"/>
      <c r="M22" s="15"/>
    </row>
    <row r="23" spans="1:13" ht="15">
      <c r="A23" s="13">
        <v>2004</v>
      </c>
      <c r="B23" s="104">
        <v>4</v>
      </c>
      <c r="C23" s="104">
        <v>3</v>
      </c>
      <c r="D23" s="104">
        <v>75</v>
      </c>
      <c r="E23" s="128">
        <v>0</v>
      </c>
      <c r="F23" s="14"/>
      <c r="G23" s="14"/>
      <c r="H23" s="287">
        <v>0</v>
      </c>
      <c r="I23" s="14"/>
      <c r="J23" s="14"/>
      <c r="K23" s="287">
        <v>0</v>
      </c>
      <c r="L23" s="14"/>
      <c r="M23" s="15"/>
    </row>
    <row r="24" spans="1:13" ht="15">
      <c r="A24" s="13">
        <v>2005</v>
      </c>
      <c r="B24" s="104">
        <v>4</v>
      </c>
      <c r="C24" s="104">
        <v>2</v>
      </c>
      <c r="D24" s="104">
        <v>50</v>
      </c>
      <c r="E24" s="128">
        <v>0</v>
      </c>
      <c r="F24" s="14"/>
      <c r="G24" s="14"/>
      <c r="H24" s="287">
        <v>0</v>
      </c>
      <c r="I24" s="14"/>
      <c r="J24" s="14"/>
      <c r="K24" s="287">
        <v>0</v>
      </c>
      <c r="L24" s="14"/>
      <c r="M24" s="15"/>
    </row>
    <row r="25" spans="1:13" ht="15">
      <c r="A25" s="13">
        <v>2006</v>
      </c>
      <c r="B25" s="104">
        <v>4</v>
      </c>
      <c r="C25" s="104">
        <v>2</v>
      </c>
      <c r="D25" s="104">
        <v>50</v>
      </c>
      <c r="E25" s="128">
        <v>0</v>
      </c>
      <c r="F25" s="14"/>
      <c r="G25" s="14"/>
      <c r="H25" s="287">
        <v>0</v>
      </c>
      <c r="I25" s="14"/>
      <c r="J25" s="14"/>
      <c r="K25" s="287">
        <v>0</v>
      </c>
      <c r="L25" s="14"/>
      <c r="M25" s="15"/>
    </row>
    <row r="26" spans="1:13" ht="15">
      <c r="A26" s="100">
        <v>2007</v>
      </c>
      <c r="B26" s="104">
        <v>4</v>
      </c>
      <c r="C26" s="104">
        <v>4</v>
      </c>
      <c r="D26" s="104">
        <v>100</v>
      </c>
      <c r="E26" s="128">
        <v>0</v>
      </c>
      <c r="F26" s="16"/>
      <c r="G26" s="16"/>
      <c r="H26" s="287">
        <v>0</v>
      </c>
      <c r="I26" s="16"/>
      <c r="J26" s="16"/>
      <c r="K26" s="287">
        <v>0</v>
      </c>
      <c r="L26" s="16"/>
      <c r="M26" s="17"/>
    </row>
    <row r="27" spans="1:13" ht="15" customHeight="1" thickBot="1">
      <c r="A27" s="101">
        <v>2008</v>
      </c>
      <c r="B27" s="106">
        <v>4</v>
      </c>
      <c r="C27" s="106">
        <v>4</v>
      </c>
      <c r="D27" s="106">
        <v>100</v>
      </c>
      <c r="E27" s="146">
        <v>0</v>
      </c>
      <c r="F27" s="9"/>
      <c r="G27" s="9"/>
      <c r="H27" s="287">
        <v>0</v>
      </c>
      <c r="I27" s="217"/>
      <c r="J27" s="217"/>
      <c r="K27" s="287">
        <v>0</v>
      </c>
      <c r="L27" s="217"/>
      <c r="M27" s="218"/>
    </row>
    <row r="28" spans="1:13" s="199" customFormat="1" ht="15.75" thickBot="1">
      <c r="A28" s="215">
        <v>2009</v>
      </c>
      <c r="B28" s="106">
        <v>4</v>
      </c>
      <c r="C28" s="106">
        <v>4</v>
      </c>
      <c r="D28" s="106">
        <v>100</v>
      </c>
      <c r="E28" s="146">
        <v>0</v>
      </c>
      <c r="F28" s="216"/>
      <c r="G28" s="216"/>
      <c r="H28" s="288"/>
      <c r="I28" s="175"/>
      <c r="J28" s="175"/>
      <c r="K28" s="175"/>
      <c r="L28" s="175"/>
      <c r="M28" s="176"/>
    </row>
  </sheetData>
  <sheetProtection/>
  <mergeCells count="28">
    <mergeCell ref="H4:H5"/>
    <mergeCell ref="K4:K5"/>
    <mergeCell ref="H17:H21"/>
    <mergeCell ref="A16:A21"/>
    <mergeCell ref="A3:A5"/>
    <mergeCell ref="B17:B21"/>
    <mergeCell ref="C17:D20"/>
    <mergeCell ref="F17:G20"/>
    <mergeCell ref="E17:E21"/>
    <mergeCell ref="K3:M3"/>
    <mergeCell ref="A1:M2"/>
    <mergeCell ref="C4:D4"/>
    <mergeCell ref="F4:G4"/>
    <mergeCell ref="I4:J4"/>
    <mergeCell ref="L4:M4"/>
    <mergeCell ref="B4:B5"/>
    <mergeCell ref="E4:E5"/>
    <mergeCell ref="B3:D3"/>
    <mergeCell ref="E3:G3"/>
    <mergeCell ref="H3:J3"/>
    <mergeCell ref="I17:J20"/>
    <mergeCell ref="L17:M20"/>
    <mergeCell ref="K17:K21"/>
    <mergeCell ref="A14:M15"/>
    <mergeCell ref="B16:D16"/>
    <mergeCell ref="E16:G16"/>
    <mergeCell ref="H16:J16"/>
    <mergeCell ref="K16:M16"/>
  </mergeCells>
  <printOptions/>
  <pageMargins left="0.7" right="0.7" top="0.75" bottom="0.75" header="0.3" footer="0.3"/>
  <pageSetup horizontalDpi="600" verticalDpi="600" orientation="landscape" scale="75" r:id="rId1"/>
  <headerFooter alignWithMargins="0">
    <oddHeader>&amp;L2009 Master Plan Annual Update Data Section</oddHeader>
    <oddFooter xml:space="preserve">&amp;LSt. Mary's&amp;RData Section Page: &amp;P  </oddFooter>
  </headerFooter>
</worksheet>
</file>

<file path=xl/worksheets/sheet17.xml><?xml version="1.0" encoding="utf-8"?>
<worksheet xmlns="http://schemas.openxmlformats.org/spreadsheetml/2006/main" xmlns:r="http://schemas.openxmlformats.org/officeDocument/2006/relationships">
  <sheetPr>
    <tabColor rgb="FFFFFF00"/>
  </sheetPr>
  <dimension ref="A1:AU34"/>
  <sheetViews>
    <sheetView view="pageLayout" workbookViewId="0" topLeftCell="A10">
      <selection activeCell="P20" sqref="P20"/>
    </sheetView>
  </sheetViews>
  <sheetFormatPr defaultColWidth="9.140625" defaultRowHeight="12.75"/>
  <cols>
    <col min="1" max="1" width="16.8515625" style="1" customWidth="1"/>
    <col min="2" max="5" width="8.00390625" style="1" customWidth="1"/>
    <col min="6" max="6" width="9.7109375" style="1" customWidth="1"/>
    <col min="7" max="9" width="8.00390625" style="1" customWidth="1"/>
    <col min="10" max="10" width="6.00390625" style="1" customWidth="1"/>
    <col min="11" max="11" width="12.57421875" style="1" customWidth="1"/>
    <col min="12" max="12" width="11.8515625" style="1" customWidth="1"/>
    <col min="13" max="37" width="8.00390625" style="1" customWidth="1"/>
    <col min="38" max="16384" width="9.140625" style="1" customWidth="1"/>
  </cols>
  <sheetData>
    <row r="1" spans="1:13" ht="15">
      <c r="A1" s="978" t="s">
        <v>100</v>
      </c>
      <c r="B1" s="979"/>
      <c r="C1" s="979"/>
      <c r="D1" s="979"/>
      <c r="E1" s="979"/>
      <c r="F1" s="979"/>
      <c r="G1" s="979"/>
      <c r="H1" s="979"/>
      <c r="I1" s="979"/>
      <c r="J1" s="979"/>
      <c r="K1" s="979"/>
      <c r="L1" s="979"/>
      <c r="M1" s="980"/>
    </row>
    <row r="2" spans="1:47" ht="9" customHeight="1" thickBot="1">
      <c r="A2" s="981"/>
      <c r="B2" s="982"/>
      <c r="C2" s="982"/>
      <c r="D2" s="982"/>
      <c r="E2" s="982"/>
      <c r="F2" s="982"/>
      <c r="G2" s="982"/>
      <c r="H2" s="982"/>
      <c r="I2" s="982"/>
      <c r="J2" s="982"/>
      <c r="K2" s="982"/>
      <c r="L2" s="982"/>
      <c r="M2" s="983"/>
      <c r="N2" s="2"/>
      <c r="O2" s="2"/>
      <c r="P2" s="2"/>
      <c r="Q2" s="2"/>
      <c r="R2" s="2"/>
      <c r="S2" s="2"/>
      <c r="T2" s="2"/>
      <c r="U2" s="2"/>
      <c r="V2" s="2"/>
      <c r="W2" s="2"/>
      <c r="X2" s="2"/>
      <c r="Y2" s="2"/>
      <c r="Z2" s="2"/>
      <c r="AA2" s="2"/>
      <c r="AB2" s="2"/>
      <c r="AC2" s="2"/>
      <c r="AD2" s="2"/>
      <c r="AE2" s="2"/>
      <c r="AF2" s="6"/>
      <c r="AG2" s="6"/>
      <c r="AH2" s="6"/>
      <c r="AI2" s="6"/>
      <c r="AJ2" s="6"/>
      <c r="AK2" s="6"/>
      <c r="AL2" s="6"/>
      <c r="AM2" s="6"/>
      <c r="AN2" s="6"/>
      <c r="AO2" s="6"/>
      <c r="AP2" s="6"/>
      <c r="AQ2" s="6"/>
      <c r="AR2" s="6"/>
      <c r="AS2" s="6"/>
      <c r="AT2" s="6"/>
      <c r="AU2" s="6"/>
    </row>
    <row r="3" spans="1:13" ht="15">
      <c r="A3" s="993"/>
      <c r="B3" s="1000" t="s">
        <v>76</v>
      </c>
      <c r="C3" s="1001"/>
      <c r="D3" s="1001"/>
      <c r="E3" s="1001"/>
      <c r="F3" s="1001"/>
      <c r="G3" s="1016" t="s">
        <v>77</v>
      </c>
      <c r="H3" s="1007" t="s">
        <v>78</v>
      </c>
      <c r="I3" s="1008"/>
      <c r="J3" s="1008"/>
      <c r="K3" s="1008"/>
      <c r="L3" s="1008"/>
      <c r="M3" s="1014" t="s">
        <v>79</v>
      </c>
    </row>
    <row r="4" spans="1:13" ht="15">
      <c r="A4" s="994"/>
      <c r="B4" s="1000" t="s">
        <v>80</v>
      </c>
      <c r="C4" s="1001"/>
      <c r="D4" s="1001"/>
      <c r="E4" s="1001"/>
      <c r="F4" s="1001"/>
      <c r="G4" s="1003"/>
      <c r="H4" s="1010" t="s">
        <v>81</v>
      </c>
      <c r="I4" s="1001"/>
      <c r="J4" s="1001"/>
      <c r="K4" s="1001"/>
      <c r="L4" s="1001"/>
      <c r="M4" s="996"/>
    </row>
    <row r="5" spans="1:13" ht="15" customHeight="1">
      <c r="A5" s="994"/>
      <c r="B5" s="995" t="s">
        <v>69</v>
      </c>
      <c r="C5" s="997" t="s">
        <v>70</v>
      </c>
      <c r="D5" s="997" t="s">
        <v>71</v>
      </c>
      <c r="E5" s="997" t="s">
        <v>72</v>
      </c>
      <c r="F5" s="997" t="s">
        <v>73</v>
      </c>
      <c r="G5" s="1003"/>
      <c r="H5" s="1015" t="s">
        <v>69</v>
      </c>
      <c r="I5" s="997" t="s">
        <v>70</v>
      </c>
      <c r="J5" s="997" t="s">
        <v>71</v>
      </c>
      <c r="K5" s="997" t="s">
        <v>72</v>
      </c>
      <c r="L5" s="997" t="s">
        <v>73</v>
      </c>
      <c r="M5" s="996"/>
    </row>
    <row r="6" spans="1:13" ht="15">
      <c r="A6" s="994"/>
      <c r="B6" s="995"/>
      <c r="C6" s="997"/>
      <c r="D6" s="997"/>
      <c r="E6" s="997"/>
      <c r="F6" s="997"/>
      <c r="G6" s="1003"/>
      <c r="H6" s="1015"/>
      <c r="I6" s="997"/>
      <c r="J6" s="997"/>
      <c r="K6" s="997"/>
      <c r="L6" s="997"/>
      <c r="M6" s="996"/>
    </row>
    <row r="7" spans="1:13" ht="19.5" customHeight="1">
      <c r="A7" s="994"/>
      <c r="B7" s="995"/>
      <c r="C7" s="997"/>
      <c r="D7" s="997"/>
      <c r="E7" s="997"/>
      <c r="F7" s="997"/>
      <c r="G7" s="1003"/>
      <c r="H7" s="1015"/>
      <c r="I7" s="997"/>
      <c r="J7" s="997"/>
      <c r="K7" s="997"/>
      <c r="L7" s="997"/>
      <c r="M7" s="996"/>
    </row>
    <row r="8" spans="1:13" ht="15">
      <c r="A8" s="7" t="s">
        <v>294</v>
      </c>
      <c r="B8" s="138">
        <v>1</v>
      </c>
      <c r="C8" s="121">
        <v>0</v>
      </c>
      <c r="D8" s="121">
        <v>0</v>
      </c>
      <c r="E8" s="121">
        <v>0</v>
      </c>
      <c r="F8" s="121">
        <v>0</v>
      </c>
      <c r="G8" s="142">
        <v>1</v>
      </c>
      <c r="H8" s="140">
        <v>2</v>
      </c>
      <c r="I8" s="121">
        <v>0</v>
      </c>
      <c r="J8" s="121">
        <v>0</v>
      </c>
      <c r="K8" s="121">
        <v>0</v>
      </c>
      <c r="L8" s="121">
        <v>0</v>
      </c>
      <c r="M8" s="137">
        <v>0</v>
      </c>
    </row>
    <row r="9" spans="1:13" ht="15">
      <c r="A9" s="7" t="s">
        <v>74</v>
      </c>
      <c r="B9" s="138">
        <v>0</v>
      </c>
      <c r="C9" s="121">
        <v>1</v>
      </c>
      <c r="D9" s="121">
        <v>0</v>
      </c>
      <c r="E9" s="121">
        <v>0</v>
      </c>
      <c r="F9" s="121">
        <v>0</v>
      </c>
      <c r="G9" s="142">
        <v>0</v>
      </c>
      <c r="H9" s="140">
        <v>0</v>
      </c>
      <c r="I9" s="121">
        <v>0</v>
      </c>
      <c r="J9" s="121">
        <v>1</v>
      </c>
      <c r="K9" s="121">
        <v>0</v>
      </c>
      <c r="L9" s="121">
        <v>0</v>
      </c>
      <c r="M9" s="137">
        <v>0</v>
      </c>
    </row>
    <row r="10" spans="1:13" ht="15">
      <c r="A10" s="7" t="s">
        <v>75</v>
      </c>
      <c r="B10" s="138">
        <v>0</v>
      </c>
      <c r="C10" s="121">
        <v>0</v>
      </c>
      <c r="D10" s="121">
        <v>0</v>
      </c>
      <c r="E10" s="121">
        <v>0</v>
      </c>
      <c r="F10" s="121">
        <v>0</v>
      </c>
      <c r="G10" s="142">
        <v>0</v>
      </c>
      <c r="H10" s="140">
        <v>0</v>
      </c>
      <c r="I10" s="121">
        <v>0</v>
      </c>
      <c r="J10" s="121">
        <v>0</v>
      </c>
      <c r="K10" s="121">
        <v>0</v>
      </c>
      <c r="L10" s="121">
        <v>0</v>
      </c>
      <c r="M10" s="137">
        <v>0</v>
      </c>
    </row>
    <row r="11" spans="1:13" ht="26.25">
      <c r="A11" s="7" t="s">
        <v>293</v>
      </c>
      <c r="B11" s="138">
        <v>0</v>
      </c>
      <c r="C11" s="121">
        <v>0</v>
      </c>
      <c r="D11" s="121">
        <v>0</v>
      </c>
      <c r="E11" s="121">
        <v>0</v>
      </c>
      <c r="F11" s="121">
        <v>0</v>
      </c>
      <c r="G11" s="142">
        <v>0</v>
      </c>
      <c r="H11" s="140">
        <v>0</v>
      </c>
      <c r="I11" s="121">
        <v>0</v>
      </c>
      <c r="J11" s="121">
        <v>0</v>
      </c>
      <c r="K11" s="121">
        <v>0</v>
      </c>
      <c r="L11" s="121">
        <v>0</v>
      </c>
      <c r="M11" s="137">
        <v>0</v>
      </c>
    </row>
    <row r="12" spans="1:13" ht="15.75" thickBot="1">
      <c r="A12" s="8" t="s">
        <v>16</v>
      </c>
      <c r="B12" s="143">
        <v>1</v>
      </c>
      <c r="C12" s="128">
        <v>1</v>
      </c>
      <c r="D12" s="128">
        <v>0</v>
      </c>
      <c r="E12" s="128">
        <v>0</v>
      </c>
      <c r="F12" s="128">
        <v>0</v>
      </c>
      <c r="G12" s="141">
        <v>1</v>
      </c>
      <c r="H12" s="127">
        <v>2</v>
      </c>
      <c r="I12" s="122">
        <v>0</v>
      </c>
      <c r="J12" s="122">
        <v>1</v>
      </c>
      <c r="K12" s="122">
        <v>0</v>
      </c>
      <c r="L12" s="122">
        <v>0</v>
      </c>
      <c r="M12" s="123">
        <v>0</v>
      </c>
    </row>
    <row r="13" spans="1:13" ht="15">
      <c r="A13" s="993"/>
      <c r="B13" s="1000" t="s">
        <v>82</v>
      </c>
      <c r="C13" s="1001"/>
      <c r="D13" s="1001"/>
      <c r="E13" s="1001"/>
      <c r="F13" s="1001"/>
      <c r="G13" s="1002" t="s">
        <v>83</v>
      </c>
      <c r="H13" s="1005" t="s">
        <v>84</v>
      </c>
      <c r="I13" s="1006"/>
      <c r="J13" s="1006"/>
      <c r="K13" s="1006"/>
      <c r="L13" s="1006"/>
      <c r="M13" s="1009" t="s">
        <v>85</v>
      </c>
    </row>
    <row r="14" spans="1:13" ht="15.75" thickBot="1">
      <c r="A14" s="994"/>
      <c r="B14" s="1000" t="s">
        <v>86</v>
      </c>
      <c r="C14" s="1001"/>
      <c r="D14" s="1001"/>
      <c r="E14" s="1001"/>
      <c r="F14" s="1001"/>
      <c r="G14" s="1003"/>
      <c r="H14" s="1010" t="s">
        <v>87</v>
      </c>
      <c r="I14" s="1001"/>
      <c r="J14" s="1001"/>
      <c r="K14" s="1001"/>
      <c r="L14" s="1001"/>
      <c r="M14" s="996"/>
    </row>
    <row r="15" spans="1:13" ht="15.75" thickBot="1">
      <c r="A15" s="994"/>
      <c r="B15" s="998" t="s">
        <v>322</v>
      </c>
      <c r="C15" s="1011"/>
      <c r="D15" s="999"/>
      <c r="E15" s="998" t="s">
        <v>323</v>
      </c>
      <c r="F15" s="999"/>
      <c r="G15" s="1004"/>
      <c r="H15" s="998" t="s">
        <v>322</v>
      </c>
      <c r="I15" s="1011"/>
      <c r="J15" s="999"/>
      <c r="K15" s="998" t="s">
        <v>323</v>
      </c>
      <c r="L15" s="999"/>
      <c r="M15" s="1003"/>
    </row>
    <row r="16" spans="1:13" ht="15" customHeight="1">
      <c r="A16" s="994"/>
      <c r="B16" s="995" t="s">
        <v>69</v>
      </c>
      <c r="C16" s="997" t="s">
        <v>70</v>
      </c>
      <c r="D16" s="996" t="s">
        <v>71</v>
      </c>
      <c r="E16" s="995" t="s">
        <v>72</v>
      </c>
      <c r="F16" s="996" t="s">
        <v>73</v>
      </c>
      <c r="G16" s="1004"/>
      <c r="H16" s="995" t="s">
        <v>69</v>
      </c>
      <c r="I16" s="997" t="s">
        <v>70</v>
      </c>
      <c r="J16" s="996" t="s">
        <v>71</v>
      </c>
      <c r="K16" s="995" t="s">
        <v>72</v>
      </c>
      <c r="L16" s="996" t="s">
        <v>73</v>
      </c>
      <c r="M16" s="1003"/>
    </row>
    <row r="17" spans="1:13" ht="15">
      <c r="A17" s="994"/>
      <c r="B17" s="995"/>
      <c r="C17" s="997"/>
      <c r="D17" s="996"/>
      <c r="E17" s="995"/>
      <c r="F17" s="996"/>
      <c r="G17" s="1004"/>
      <c r="H17" s="995"/>
      <c r="I17" s="997"/>
      <c r="J17" s="996"/>
      <c r="K17" s="995"/>
      <c r="L17" s="996"/>
      <c r="M17" s="1003"/>
    </row>
    <row r="18" spans="1:13" ht="21" customHeight="1">
      <c r="A18" s="994"/>
      <c r="B18" s="995"/>
      <c r="C18" s="997"/>
      <c r="D18" s="996"/>
      <c r="E18" s="995"/>
      <c r="F18" s="996"/>
      <c r="G18" s="1004"/>
      <c r="H18" s="995"/>
      <c r="I18" s="997"/>
      <c r="J18" s="996"/>
      <c r="K18" s="995"/>
      <c r="L18" s="996"/>
      <c r="M18" s="1003"/>
    </row>
    <row r="19" spans="1:13" ht="15">
      <c r="A19" s="7" t="s">
        <v>295</v>
      </c>
      <c r="B19" s="138">
        <v>1</v>
      </c>
      <c r="C19" s="121">
        <v>0</v>
      </c>
      <c r="D19" s="137">
        <v>0</v>
      </c>
      <c r="E19" s="138">
        <v>0</v>
      </c>
      <c r="F19" s="137">
        <v>0</v>
      </c>
      <c r="G19" s="219">
        <v>1</v>
      </c>
      <c r="H19" s="143">
        <v>0</v>
      </c>
      <c r="I19" s="128">
        <v>0</v>
      </c>
      <c r="J19" s="129">
        <v>0</v>
      </c>
      <c r="K19" s="143">
        <v>0</v>
      </c>
      <c r="L19" s="129">
        <v>0</v>
      </c>
      <c r="M19" s="221">
        <v>1</v>
      </c>
    </row>
    <row r="20" spans="1:13" ht="15">
      <c r="A20" s="7" t="s">
        <v>74</v>
      </c>
      <c r="B20" s="138">
        <v>0</v>
      </c>
      <c r="C20" s="121">
        <v>0</v>
      </c>
      <c r="D20" s="137">
        <v>0</v>
      </c>
      <c r="E20" s="138">
        <v>1</v>
      </c>
      <c r="F20" s="137">
        <v>0</v>
      </c>
      <c r="G20" s="219">
        <v>0</v>
      </c>
      <c r="H20" s="143">
        <v>0</v>
      </c>
      <c r="I20" s="128">
        <v>0</v>
      </c>
      <c r="J20" s="129">
        <v>0</v>
      </c>
      <c r="K20" s="143">
        <v>1</v>
      </c>
      <c r="L20" s="129">
        <v>0</v>
      </c>
      <c r="M20" s="221">
        <v>0</v>
      </c>
    </row>
    <row r="21" spans="1:13" ht="15">
      <c r="A21" s="7" t="s">
        <v>75</v>
      </c>
      <c r="B21" s="138">
        <v>0</v>
      </c>
      <c r="C21" s="121">
        <v>0</v>
      </c>
      <c r="D21" s="137">
        <v>0</v>
      </c>
      <c r="E21" s="138">
        <v>0</v>
      </c>
      <c r="F21" s="137">
        <v>0</v>
      </c>
      <c r="G21" s="219">
        <v>0</v>
      </c>
      <c r="H21" s="227">
        <v>0</v>
      </c>
      <c r="I21" s="130">
        <v>0</v>
      </c>
      <c r="J21" s="131">
        <v>0</v>
      </c>
      <c r="K21" s="227">
        <v>0</v>
      </c>
      <c r="L21" s="131">
        <v>0</v>
      </c>
      <c r="M21" s="223">
        <v>0</v>
      </c>
    </row>
    <row r="22" spans="1:13" ht="26.25">
      <c r="A22" s="7" t="s">
        <v>293</v>
      </c>
      <c r="B22" s="138">
        <v>0</v>
      </c>
      <c r="C22" s="121">
        <v>0</v>
      </c>
      <c r="D22" s="137">
        <v>0</v>
      </c>
      <c r="E22" s="138">
        <v>0</v>
      </c>
      <c r="F22" s="137">
        <v>0</v>
      </c>
      <c r="G22" s="219">
        <v>0</v>
      </c>
      <c r="H22" s="227">
        <v>0</v>
      </c>
      <c r="I22" s="130">
        <v>0</v>
      </c>
      <c r="J22" s="131">
        <v>0</v>
      </c>
      <c r="K22" s="227">
        <v>0</v>
      </c>
      <c r="L22" s="131">
        <v>0</v>
      </c>
      <c r="M22" s="223">
        <v>0</v>
      </c>
    </row>
    <row r="23" spans="1:13" ht="15.75" thickBot="1">
      <c r="A23" s="8" t="s">
        <v>16</v>
      </c>
      <c r="B23" s="144">
        <v>1</v>
      </c>
      <c r="C23" s="145">
        <v>0</v>
      </c>
      <c r="D23" s="226">
        <v>0</v>
      </c>
      <c r="E23" s="144">
        <v>1</v>
      </c>
      <c r="F23" s="226">
        <v>0</v>
      </c>
      <c r="G23" s="220">
        <v>1</v>
      </c>
      <c r="H23" s="134">
        <v>0</v>
      </c>
      <c r="I23" s="135">
        <v>0</v>
      </c>
      <c r="J23" s="136">
        <v>0</v>
      </c>
      <c r="K23" s="134">
        <v>1</v>
      </c>
      <c r="L23" s="136">
        <v>0</v>
      </c>
      <c r="M23" s="224">
        <v>1</v>
      </c>
    </row>
    <row r="24" spans="1:7" ht="15">
      <c r="A24" s="1019"/>
      <c r="B24" s="1021" t="s">
        <v>324</v>
      </c>
      <c r="C24" s="1022"/>
      <c r="D24" s="1022"/>
      <c r="E24" s="1022"/>
      <c r="F24" s="1022"/>
      <c r="G24" s="1023" t="s">
        <v>325</v>
      </c>
    </row>
    <row r="25" spans="1:7" ht="15.75" thickBot="1">
      <c r="A25" s="1020"/>
      <c r="B25" s="1025" t="s">
        <v>326</v>
      </c>
      <c r="C25" s="1026"/>
      <c r="D25" s="1026"/>
      <c r="E25" s="1026"/>
      <c r="F25" s="1026"/>
      <c r="G25" s="1018"/>
    </row>
    <row r="26" spans="1:7" ht="15.75" thickBot="1">
      <c r="A26" s="1020"/>
      <c r="B26" s="998" t="s">
        <v>322</v>
      </c>
      <c r="C26" s="1011"/>
      <c r="D26" s="999"/>
      <c r="E26" s="998" t="s">
        <v>323</v>
      </c>
      <c r="F26" s="999"/>
      <c r="G26" s="1024"/>
    </row>
    <row r="27" spans="1:7" ht="15">
      <c r="A27" s="1020"/>
      <c r="B27" s="1012" t="s">
        <v>69</v>
      </c>
      <c r="C27" s="1027" t="s">
        <v>70</v>
      </c>
      <c r="D27" s="1017" t="s">
        <v>71</v>
      </c>
      <c r="E27" s="1012" t="s">
        <v>72</v>
      </c>
      <c r="F27" s="1017" t="s">
        <v>73</v>
      </c>
      <c r="G27" s="1024"/>
    </row>
    <row r="28" spans="1:7" ht="15">
      <c r="A28" s="1020"/>
      <c r="B28" s="1013"/>
      <c r="C28" s="1028"/>
      <c r="D28" s="1018"/>
      <c r="E28" s="1013"/>
      <c r="F28" s="1018"/>
      <c r="G28" s="1024"/>
    </row>
    <row r="29" spans="1:7" ht="15">
      <c r="A29" s="1020"/>
      <c r="B29" s="1013"/>
      <c r="C29" s="1028"/>
      <c r="D29" s="1018"/>
      <c r="E29" s="1013"/>
      <c r="F29" s="1018"/>
      <c r="G29" s="1024"/>
    </row>
    <row r="30" spans="1:7" ht="15">
      <c r="A30" s="228" t="s">
        <v>327</v>
      </c>
      <c r="B30" s="138">
        <v>0</v>
      </c>
      <c r="C30" s="121">
        <v>0</v>
      </c>
      <c r="D30" s="137">
        <v>0</v>
      </c>
      <c r="E30" s="138">
        <v>0</v>
      </c>
      <c r="F30" s="137">
        <v>0</v>
      </c>
      <c r="G30" s="142">
        <v>0</v>
      </c>
    </row>
    <row r="31" spans="1:7" ht="15">
      <c r="A31" s="228" t="s">
        <v>74</v>
      </c>
      <c r="B31" s="138">
        <v>0</v>
      </c>
      <c r="C31" s="121">
        <v>0</v>
      </c>
      <c r="D31" s="137">
        <v>0</v>
      </c>
      <c r="E31" s="138">
        <v>0</v>
      </c>
      <c r="F31" s="137">
        <v>1</v>
      </c>
      <c r="G31" s="142">
        <v>0</v>
      </c>
    </row>
    <row r="32" spans="1:7" ht="15">
      <c r="A32" s="228" t="s">
        <v>75</v>
      </c>
      <c r="B32" s="138">
        <v>0</v>
      </c>
      <c r="C32" s="121">
        <v>0</v>
      </c>
      <c r="D32" s="137">
        <v>0</v>
      </c>
      <c r="E32" s="138">
        <v>0</v>
      </c>
      <c r="F32" s="137">
        <v>0</v>
      </c>
      <c r="G32" s="142">
        <v>0</v>
      </c>
    </row>
    <row r="33" spans="1:7" ht="26.25">
      <c r="A33" s="228" t="s">
        <v>328</v>
      </c>
      <c r="B33" s="138">
        <v>0</v>
      </c>
      <c r="C33" s="121">
        <v>0</v>
      </c>
      <c r="D33" s="137">
        <v>0</v>
      </c>
      <c r="E33" s="138">
        <v>0</v>
      </c>
      <c r="F33" s="137">
        <v>0</v>
      </c>
      <c r="G33" s="142">
        <v>0</v>
      </c>
    </row>
    <row r="34" spans="1:7" ht="15.75" thickBot="1">
      <c r="A34" s="229" t="s">
        <v>16</v>
      </c>
      <c r="B34" s="144">
        <v>0</v>
      </c>
      <c r="C34" s="145">
        <v>0</v>
      </c>
      <c r="D34" s="226">
        <v>0</v>
      </c>
      <c r="E34" s="144">
        <v>0</v>
      </c>
      <c r="F34" s="226">
        <v>1</v>
      </c>
      <c r="G34" s="286">
        <v>0</v>
      </c>
    </row>
  </sheetData>
  <sheetProtection/>
  <mergeCells count="50">
    <mergeCell ref="F27:F29"/>
    <mergeCell ref="A24:A29"/>
    <mergeCell ref="B24:F24"/>
    <mergeCell ref="G24:G29"/>
    <mergeCell ref="B25:F25"/>
    <mergeCell ref="B26:D26"/>
    <mergeCell ref="E26:F26"/>
    <mergeCell ref="B27:B29"/>
    <mergeCell ref="C27:C29"/>
    <mergeCell ref="D27:D29"/>
    <mergeCell ref="E27:E29"/>
    <mergeCell ref="M3:M7"/>
    <mergeCell ref="B4:F4"/>
    <mergeCell ref="H4:L4"/>
    <mergeCell ref="B5:B7"/>
    <mergeCell ref="C5:C7"/>
    <mergeCell ref="H5:H7"/>
    <mergeCell ref="I5:I7"/>
    <mergeCell ref="B3:F3"/>
    <mergeCell ref="G3:G7"/>
    <mergeCell ref="H3:L3"/>
    <mergeCell ref="M13:M18"/>
    <mergeCell ref="B14:F14"/>
    <mergeCell ref="H14:L14"/>
    <mergeCell ref="B16:B18"/>
    <mergeCell ref="C16:C18"/>
    <mergeCell ref="J16:J18"/>
    <mergeCell ref="B15:D15"/>
    <mergeCell ref="E15:F15"/>
    <mergeCell ref="H15:J15"/>
    <mergeCell ref="K15:L15"/>
    <mergeCell ref="K5:K7"/>
    <mergeCell ref="L5:L7"/>
    <mergeCell ref="B13:F13"/>
    <mergeCell ref="G13:G18"/>
    <mergeCell ref="H13:L13"/>
    <mergeCell ref="J5:J7"/>
    <mergeCell ref="D5:D7"/>
    <mergeCell ref="E5:E7"/>
    <mergeCell ref="F5:F7"/>
    <mergeCell ref="A3:A7"/>
    <mergeCell ref="A13:A18"/>
    <mergeCell ref="A1:M2"/>
    <mergeCell ref="K16:K18"/>
    <mergeCell ref="L16:L18"/>
    <mergeCell ref="D16:D18"/>
    <mergeCell ref="E16:E18"/>
    <mergeCell ref="F16:F18"/>
    <mergeCell ref="H16:H18"/>
    <mergeCell ref="I16:I18"/>
  </mergeCells>
  <printOptions/>
  <pageMargins left="0.7" right="0.7" top="0.75" bottom="0.75" header="0.3" footer="0.3"/>
  <pageSetup horizontalDpi="600" verticalDpi="600" orientation="landscape" scale="75" r:id="rId1"/>
  <headerFooter alignWithMargins="0">
    <oddHeader>&amp;L2009 Master Plan Annual Update Data Section</oddHeader>
    <oddFooter xml:space="preserve">&amp;LSt.  Mary's&amp;RData Section Page: &amp;P  </oddFooter>
  </headerFooter>
</worksheet>
</file>

<file path=xl/worksheets/sheet18.xml><?xml version="1.0" encoding="utf-8"?>
<worksheet xmlns="http://schemas.openxmlformats.org/spreadsheetml/2006/main" xmlns:r="http://schemas.openxmlformats.org/officeDocument/2006/relationships">
  <sheetPr>
    <tabColor rgb="FFFFFF00"/>
  </sheetPr>
  <dimension ref="A1:AE34"/>
  <sheetViews>
    <sheetView view="pageLayout" workbookViewId="0" topLeftCell="A7">
      <selection activeCell="J34" sqref="J34"/>
    </sheetView>
  </sheetViews>
  <sheetFormatPr defaultColWidth="9.140625" defaultRowHeight="12.75"/>
  <cols>
    <col min="1" max="1" width="16.28125" style="5" customWidth="1"/>
    <col min="2" max="5" width="8.00390625" style="5" customWidth="1"/>
    <col min="6" max="6" width="9.8515625" style="5" customWidth="1"/>
    <col min="7" max="11" width="8.00390625" style="5" customWidth="1"/>
    <col min="12" max="12" width="9.8515625" style="5" customWidth="1"/>
    <col min="13" max="13" width="8.00390625" style="5" customWidth="1"/>
    <col min="14" max="16384" width="9.140625" style="5" customWidth="1"/>
  </cols>
  <sheetData>
    <row r="1" spans="1:13" ht="15">
      <c r="A1" s="978" t="s">
        <v>120</v>
      </c>
      <c r="B1" s="979"/>
      <c r="C1" s="979"/>
      <c r="D1" s="979"/>
      <c r="E1" s="979"/>
      <c r="F1" s="979"/>
      <c r="G1" s="979"/>
      <c r="H1" s="979"/>
      <c r="I1" s="979"/>
      <c r="J1" s="979"/>
      <c r="K1" s="979"/>
      <c r="L1" s="979"/>
      <c r="M1" s="980"/>
    </row>
    <row r="2" spans="1:31" ht="15.75" customHeight="1" thickBot="1">
      <c r="A2" s="981"/>
      <c r="B2" s="982"/>
      <c r="C2" s="982"/>
      <c r="D2" s="982"/>
      <c r="E2" s="982"/>
      <c r="F2" s="982"/>
      <c r="G2" s="982"/>
      <c r="H2" s="982"/>
      <c r="I2" s="982"/>
      <c r="J2" s="982"/>
      <c r="K2" s="982"/>
      <c r="L2" s="982"/>
      <c r="M2" s="983"/>
      <c r="N2" s="2"/>
      <c r="O2" s="2"/>
      <c r="P2" s="2"/>
      <c r="Q2" s="2"/>
      <c r="R2" s="2"/>
      <c r="S2" s="2"/>
      <c r="T2" s="2"/>
      <c r="U2" s="2"/>
      <c r="V2" s="2"/>
      <c r="W2" s="2"/>
      <c r="X2" s="2"/>
      <c r="Y2" s="2"/>
      <c r="Z2" s="2"/>
      <c r="AA2" s="2"/>
      <c r="AB2" s="2"/>
      <c r="AC2" s="2"/>
      <c r="AD2" s="2"/>
      <c r="AE2" s="2"/>
    </row>
    <row r="3" spans="1:31" ht="15">
      <c r="A3" s="1029"/>
      <c r="B3" s="1034" t="s">
        <v>76</v>
      </c>
      <c r="C3" s="1008"/>
      <c r="D3" s="1008"/>
      <c r="E3" s="1008"/>
      <c r="F3" s="1008"/>
      <c r="G3" s="1014" t="s">
        <v>77</v>
      </c>
      <c r="H3" s="1034" t="s">
        <v>78</v>
      </c>
      <c r="I3" s="1008"/>
      <c r="J3" s="1008"/>
      <c r="K3" s="1008"/>
      <c r="L3" s="1008"/>
      <c r="M3" s="1014" t="s">
        <v>79</v>
      </c>
      <c r="N3" s="3"/>
      <c r="O3" s="3"/>
      <c r="P3" s="3"/>
      <c r="Q3" s="3"/>
      <c r="R3" s="3"/>
      <c r="S3" s="3"/>
      <c r="T3" s="3"/>
      <c r="U3" s="3"/>
      <c r="V3" s="3"/>
      <c r="W3" s="3"/>
      <c r="X3" s="3"/>
      <c r="Y3" s="3"/>
      <c r="Z3" s="3"/>
      <c r="AA3" s="3"/>
      <c r="AB3" s="3"/>
      <c r="AC3" s="3"/>
      <c r="AD3" s="3"/>
      <c r="AE3" s="3"/>
    </row>
    <row r="4" spans="1:31" ht="15">
      <c r="A4" s="994"/>
      <c r="B4" s="1000" t="s">
        <v>80</v>
      </c>
      <c r="C4" s="1001"/>
      <c r="D4" s="1001"/>
      <c r="E4" s="1001"/>
      <c r="F4" s="1001"/>
      <c r="G4" s="996"/>
      <c r="H4" s="1000" t="s">
        <v>81</v>
      </c>
      <c r="I4" s="1001"/>
      <c r="J4" s="1001"/>
      <c r="K4" s="1001"/>
      <c r="L4" s="1001"/>
      <c r="M4" s="996"/>
      <c r="N4" s="3"/>
      <c r="O4" s="3"/>
      <c r="P4" s="3"/>
      <c r="Q4" s="3"/>
      <c r="R4" s="3"/>
      <c r="S4" s="3"/>
      <c r="T4" s="3"/>
      <c r="U4" s="3"/>
      <c r="V4" s="3"/>
      <c r="W4" s="3"/>
      <c r="X4" s="3"/>
      <c r="Y4" s="3"/>
      <c r="Z4" s="3"/>
      <c r="AA4" s="3"/>
      <c r="AB4" s="3"/>
      <c r="AC4" s="3"/>
      <c r="AD4" s="3"/>
      <c r="AE4" s="3"/>
    </row>
    <row r="5" spans="1:31" ht="15">
      <c r="A5" s="994"/>
      <c r="B5" s="995" t="s">
        <v>69</v>
      </c>
      <c r="C5" s="997" t="s">
        <v>70</v>
      </c>
      <c r="D5" s="997" t="s">
        <v>71</v>
      </c>
      <c r="E5" s="997" t="s">
        <v>72</v>
      </c>
      <c r="F5" s="997" t="s">
        <v>73</v>
      </c>
      <c r="G5" s="996"/>
      <c r="H5" s="995" t="s">
        <v>69</v>
      </c>
      <c r="I5" s="997" t="s">
        <v>70</v>
      </c>
      <c r="J5" s="997" t="s">
        <v>71</v>
      </c>
      <c r="K5" s="997" t="s">
        <v>72</v>
      </c>
      <c r="L5" s="997" t="s">
        <v>73</v>
      </c>
      <c r="M5" s="996"/>
      <c r="N5" s="3"/>
      <c r="O5" s="3"/>
      <c r="P5" s="3"/>
      <c r="Q5" s="3"/>
      <c r="R5" s="3"/>
      <c r="S5" s="3"/>
      <c r="T5" s="3"/>
      <c r="U5" s="3"/>
      <c r="V5" s="3"/>
      <c r="W5" s="3"/>
      <c r="X5" s="3"/>
      <c r="Y5" s="3"/>
      <c r="Z5" s="3"/>
      <c r="AA5" s="3"/>
      <c r="AB5" s="3"/>
      <c r="AC5" s="3"/>
      <c r="AD5" s="3"/>
      <c r="AE5" s="3"/>
    </row>
    <row r="6" spans="1:31" ht="15">
      <c r="A6" s="994"/>
      <c r="B6" s="995"/>
      <c r="C6" s="997"/>
      <c r="D6" s="997"/>
      <c r="E6" s="997"/>
      <c r="F6" s="997"/>
      <c r="G6" s="996"/>
      <c r="H6" s="995"/>
      <c r="I6" s="997"/>
      <c r="J6" s="997"/>
      <c r="K6" s="997"/>
      <c r="L6" s="997"/>
      <c r="M6" s="996"/>
      <c r="N6" s="3"/>
      <c r="O6" s="3"/>
      <c r="P6" s="4"/>
      <c r="Q6" s="3"/>
      <c r="R6" s="3"/>
      <c r="S6" s="3"/>
      <c r="T6" s="3"/>
      <c r="U6" s="3"/>
      <c r="V6" s="3"/>
      <c r="W6" s="3"/>
      <c r="X6" s="3"/>
      <c r="Y6" s="3"/>
      <c r="Z6" s="3"/>
      <c r="AA6" s="3"/>
      <c r="AB6" s="3"/>
      <c r="AC6" s="3"/>
      <c r="AD6" s="3"/>
      <c r="AE6" s="3"/>
    </row>
    <row r="7" spans="1:13" ht="21" customHeight="1">
      <c r="A7" s="1030"/>
      <c r="B7" s="995"/>
      <c r="C7" s="997"/>
      <c r="D7" s="997"/>
      <c r="E7" s="997"/>
      <c r="F7" s="997"/>
      <c r="G7" s="996"/>
      <c r="H7" s="995"/>
      <c r="I7" s="997"/>
      <c r="J7" s="997"/>
      <c r="K7" s="997"/>
      <c r="L7" s="997"/>
      <c r="M7" s="996"/>
    </row>
    <row r="8" spans="1:13" ht="15">
      <c r="A8" s="7" t="s">
        <v>295</v>
      </c>
      <c r="B8" s="138">
        <v>1</v>
      </c>
      <c r="C8" s="121">
        <v>0</v>
      </c>
      <c r="D8" s="121">
        <v>0</v>
      </c>
      <c r="E8" s="121">
        <v>0</v>
      </c>
      <c r="F8" s="121">
        <v>0</v>
      </c>
      <c r="G8" s="137">
        <v>1</v>
      </c>
      <c r="H8" s="138">
        <v>2</v>
      </c>
      <c r="I8" s="121">
        <v>0</v>
      </c>
      <c r="J8" s="121">
        <v>0</v>
      </c>
      <c r="K8" s="121">
        <v>0</v>
      </c>
      <c r="L8" s="121">
        <v>0</v>
      </c>
      <c r="M8" s="137">
        <v>0</v>
      </c>
    </row>
    <row r="9" spans="1:13" ht="15">
      <c r="A9" s="7" t="s">
        <v>74</v>
      </c>
      <c r="B9" s="138">
        <v>0</v>
      </c>
      <c r="C9" s="121">
        <v>0</v>
      </c>
      <c r="D9" s="121">
        <v>0</v>
      </c>
      <c r="E9" s="121">
        <v>0</v>
      </c>
      <c r="F9" s="121">
        <v>0</v>
      </c>
      <c r="G9" s="137">
        <v>0</v>
      </c>
      <c r="H9" s="138">
        <v>0</v>
      </c>
      <c r="I9" s="121">
        <v>0</v>
      </c>
      <c r="J9" s="121">
        <v>0</v>
      </c>
      <c r="K9" s="121">
        <v>0</v>
      </c>
      <c r="L9" s="121">
        <v>0</v>
      </c>
      <c r="M9" s="137">
        <v>0</v>
      </c>
    </row>
    <row r="10" spans="1:13" ht="15">
      <c r="A10" s="7" t="s">
        <v>75</v>
      </c>
      <c r="B10" s="138">
        <v>0</v>
      </c>
      <c r="C10" s="121">
        <v>0</v>
      </c>
      <c r="D10" s="121">
        <v>0</v>
      </c>
      <c r="E10" s="121">
        <v>0</v>
      </c>
      <c r="F10" s="121">
        <v>0</v>
      </c>
      <c r="G10" s="137">
        <v>0</v>
      </c>
      <c r="H10" s="138">
        <v>0</v>
      </c>
      <c r="I10" s="121">
        <v>0</v>
      </c>
      <c r="J10" s="121">
        <v>0</v>
      </c>
      <c r="K10" s="121">
        <v>0</v>
      </c>
      <c r="L10" s="121">
        <v>0</v>
      </c>
      <c r="M10" s="137">
        <v>0</v>
      </c>
    </row>
    <row r="11" spans="1:13" ht="26.25">
      <c r="A11" s="7" t="s">
        <v>293</v>
      </c>
      <c r="B11" s="138">
        <v>0</v>
      </c>
      <c r="C11" s="121">
        <v>0</v>
      </c>
      <c r="D11" s="121">
        <v>0</v>
      </c>
      <c r="E11" s="121">
        <v>0</v>
      </c>
      <c r="F11" s="121">
        <v>0</v>
      </c>
      <c r="G11" s="137">
        <v>0</v>
      </c>
      <c r="H11" s="138">
        <v>0</v>
      </c>
      <c r="I11" s="121">
        <v>0</v>
      </c>
      <c r="J11" s="121">
        <v>0</v>
      </c>
      <c r="K11" s="121">
        <v>0</v>
      </c>
      <c r="L11" s="121">
        <v>0</v>
      </c>
      <c r="M11" s="137">
        <v>0</v>
      </c>
    </row>
    <row r="12" spans="1:13" ht="15.75" thickBot="1">
      <c r="A12" s="95" t="s">
        <v>16</v>
      </c>
      <c r="B12" s="124">
        <v>1</v>
      </c>
      <c r="C12" s="125">
        <v>0</v>
      </c>
      <c r="D12" s="125">
        <v>0</v>
      </c>
      <c r="E12" s="125">
        <v>0</v>
      </c>
      <c r="F12" s="125">
        <v>0</v>
      </c>
      <c r="G12" s="126">
        <v>1</v>
      </c>
      <c r="H12" s="124">
        <v>2</v>
      </c>
      <c r="I12" s="125">
        <v>0</v>
      </c>
      <c r="J12" s="125">
        <v>0</v>
      </c>
      <c r="K12" s="125">
        <v>0</v>
      </c>
      <c r="L12" s="125">
        <v>0</v>
      </c>
      <c r="M12" s="126">
        <v>0</v>
      </c>
    </row>
    <row r="13" spans="1:13" ht="15">
      <c r="A13" s="1031"/>
      <c r="B13" s="1034" t="s">
        <v>82</v>
      </c>
      <c r="C13" s="1008"/>
      <c r="D13" s="1008"/>
      <c r="E13" s="1008"/>
      <c r="F13" s="1008"/>
      <c r="G13" s="1014" t="s">
        <v>83</v>
      </c>
      <c r="H13" s="1034" t="s">
        <v>84</v>
      </c>
      <c r="I13" s="1008"/>
      <c r="J13" s="1008"/>
      <c r="K13" s="1008"/>
      <c r="L13" s="1008"/>
      <c r="M13" s="1014" t="s">
        <v>85</v>
      </c>
    </row>
    <row r="14" spans="1:13" ht="15.75" thickBot="1">
      <c r="A14" s="1032"/>
      <c r="B14" s="1000" t="s">
        <v>86</v>
      </c>
      <c r="C14" s="1001"/>
      <c r="D14" s="1001"/>
      <c r="E14" s="1001"/>
      <c r="F14" s="1001"/>
      <c r="G14" s="996"/>
      <c r="H14" s="1000" t="s">
        <v>87</v>
      </c>
      <c r="I14" s="1001"/>
      <c r="J14" s="1001"/>
      <c r="K14" s="1001"/>
      <c r="L14" s="1001"/>
      <c r="M14" s="996"/>
    </row>
    <row r="15" spans="1:13" ht="15.75" thickBot="1">
      <c r="A15" s="1032"/>
      <c r="B15" s="998" t="s">
        <v>322</v>
      </c>
      <c r="C15" s="1011"/>
      <c r="D15" s="999"/>
      <c r="E15" s="998" t="s">
        <v>323</v>
      </c>
      <c r="F15" s="999"/>
      <c r="G15" s="1004"/>
      <c r="H15" s="998" t="s">
        <v>322</v>
      </c>
      <c r="I15" s="1011"/>
      <c r="J15" s="999"/>
      <c r="K15" s="998" t="s">
        <v>323</v>
      </c>
      <c r="L15" s="999"/>
      <c r="M15" s="1003"/>
    </row>
    <row r="16" spans="1:13" ht="15">
      <c r="A16" s="1032"/>
      <c r="B16" s="995" t="s">
        <v>69</v>
      </c>
      <c r="C16" s="997" t="s">
        <v>70</v>
      </c>
      <c r="D16" s="996" t="s">
        <v>71</v>
      </c>
      <c r="E16" s="995" t="s">
        <v>72</v>
      </c>
      <c r="F16" s="996" t="s">
        <v>73</v>
      </c>
      <c r="G16" s="1004"/>
      <c r="H16" s="995" t="s">
        <v>69</v>
      </c>
      <c r="I16" s="997" t="s">
        <v>70</v>
      </c>
      <c r="J16" s="996" t="s">
        <v>71</v>
      </c>
      <c r="K16" s="995" t="s">
        <v>72</v>
      </c>
      <c r="L16" s="996" t="s">
        <v>73</v>
      </c>
      <c r="M16" s="1003"/>
    </row>
    <row r="17" spans="1:13" ht="15">
      <c r="A17" s="1032"/>
      <c r="B17" s="995"/>
      <c r="C17" s="997"/>
      <c r="D17" s="996"/>
      <c r="E17" s="995"/>
      <c r="F17" s="996"/>
      <c r="G17" s="1004"/>
      <c r="H17" s="995"/>
      <c r="I17" s="997"/>
      <c r="J17" s="996"/>
      <c r="K17" s="995"/>
      <c r="L17" s="996"/>
      <c r="M17" s="1003"/>
    </row>
    <row r="18" spans="1:13" ht="22.5" customHeight="1">
      <c r="A18" s="1033"/>
      <c r="B18" s="995"/>
      <c r="C18" s="997"/>
      <c r="D18" s="996"/>
      <c r="E18" s="995"/>
      <c r="F18" s="996"/>
      <c r="G18" s="1004"/>
      <c r="H18" s="995"/>
      <c r="I18" s="997"/>
      <c r="J18" s="996"/>
      <c r="K18" s="995"/>
      <c r="L18" s="996"/>
      <c r="M18" s="1003"/>
    </row>
    <row r="19" spans="1:13" ht="15">
      <c r="A19" s="7" t="s">
        <v>294</v>
      </c>
      <c r="B19" s="138">
        <v>1</v>
      </c>
      <c r="C19" s="121">
        <v>0</v>
      </c>
      <c r="D19" s="137">
        <v>0</v>
      </c>
      <c r="E19" s="138">
        <v>0</v>
      </c>
      <c r="F19" s="137">
        <v>0</v>
      </c>
      <c r="G19" s="219">
        <v>1</v>
      </c>
      <c r="H19" s="143">
        <v>0</v>
      </c>
      <c r="I19" s="128">
        <v>0</v>
      </c>
      <c r="J19" s="129">
        <v>0</v>
      </c>
      <c r="K19" s="143">
        <v>0</v>
      </c>
      <c r="L19" s="129">
        <v>0</v>
      </c>
      <c r="M19" s="221">
        <v>1</v>
      </c>
    </row>
    <row r="20" spans="1:13" ht="15">
      <c r="A20" s="7" t="s">
        <v>74</v>
      </c>
      <c r="B20" s="138">
        <v>0</v>
      </c>
      <c r="C20" s="121">
        <v>0</v>
      </c>
      <c r="D20" s="137">
        <v>0</v>
      </c>
      <c r="E20" s="138">
        <v>0</v>
      </c>
      <c r="F20" s="137">
        <v>0</v>
      </c>
      <c r="G20" s="219">
        <v>0</v>
      </c>
      <c r="H20" s="143">
        <v>0</v>
      </c>
      <c r="I20" s="128">
        <v>0</v>
      </c>
      <c r="J20" s="129">
        <v>0</v>
      </c>
      <c r="K20" s="143">
        <v>0</v>
      </c>
      <c r="L20" s="129">
        <v>0</v>
      </c>
      <c r="M20" s="221">
        <v>0</v>
      </c>
    </row>
    <row r="21" spans="1:13" ht="15">
      <c r="A21" s="7" t="s">
        <v>75</v>
      </c>
      <c r="B21" s="138">
        <v>0</v>
      </c>
      <c r="C21" s="121">
        <v>0</v>
      </c>
      <c r="D21" s="137">
        <v>0</v>
      </c>
      <c r="E21" s="138">
        <v>0</v>
      </c>
      <c r="F21" s="137">
        <v>0</v>
      </c>
      <c r="G21" s="219">
        <v>0</v>
      </c>
      <c r="H21" s="143">
        <v>0</v>
      </c>
      <c r="I21" s="128">
        <v>0</v>
      </c>
      <c r="J21" s="129">
        <v>0</v>
      </c>
      <c r="K21" s="143">
        <v>0</v>
      </c>
      <c r="L21" s="129">
        <v>0</v>
      </c>
      <c r="M21" s="221">
        <v>0</v>
      </c>
    </row>
    <row r="22" spans="1:13" ht="26.25">
      <c r="A22" s="7" t="s">
        <v>293</v>
      </c>
      <c r="B22" s="138">
        <v>0</v>
      </c>
      <c r="C22" s="121">
        <v>0</v>
      </c>
      <c r="D22" s="137">
        <v>0</v>
      </c>
      <c r="E22" s="138">
        <v>0</v>
      </c>
      <c r="F22" s="137">
        <v>0</v>
      </c>
      <c r="G22" s="219">
        <v>0</v>
      </c>
      <c r="H22" s="143">
        <v>0</v>
      </c>
      <c r="I22" s="128">
        <v>0</v>
      </c>
      <c r="J22" s="129">
        <v>0</v>
      </c>
      <c r="K22" s="143">
        <v>0</v>
      </c>
      <c r="L22" s="129">
        <v>0</v>
      </c>
      <c r="M22" s="221">
        <v>0</v>
      </c>
    </row>
    <row r="23" spans="1:13" ht="15.75" thickBot="1">
      <c r="A23" s="8" t="s">
        <v>16</v>
      </c>
      <c r="B23" s="139">
        <v>1</v>
      </c>
      <c r="C23" s="132">
        <v>0</v>
      </c>
      <c r="D23" s="133">
        <v>0</v>
      </c>
      <c r="E23" s="139">
        <v>0</v>
      </c>
      <c r="F23" s="133">
        <v>0</v>
      </c>
      <c r="G23" s="220">
        <v>1</v>
      </c>
      <c r="H23" s="134">
        <v>0</v>
      </c>
      <c r="I23" s="146">
        <v>0</v>
      </c>
      <c r="J23" s="147">
        <v>0</v>
      </c>
      <c r="K23" s="225">
        <v>0</v>
      </c>
      <c r="L23" s="147">
        <v>0</v>
      </c>
      <c r="M23" s="222">
        <v>1</v>
      </c>
    </row>
    <row r="24" spans="1:7" ht="15">
      <c r="A24" s="1019"/>
      <c r="B24" s="1021" t="s">
        <v>324</v>
      </c>
      <c r="C24" s="1022"/>
      <c r="D24" s="1022"/>
      <c r="E24" s="1022"/>
      <c r="F24" s="1022"/>
      <c r="G24" s="1023" t="s">
        <v>325</v>
      </c>
    </row>
    <row r="25" spans="1:7" ht="15.75" thickBot="1">
      <c r="A25" s="1020"/>
      <c r="B25" s="1025" t="s">
        <v>326</v>
      </c>
      <c r="C25" s="1026"/>
      <c r="D25" s="1026"/>
      <c r="E25" s="1026"/>
      <c r="F25" s="1026"/>
      <c r="G25" s="1018"/>
    </row>
    <row r="26" spans="1:7" ht="15.75" thickBot="1">
      <c r="A26" s="1020"/>
      <c r="B26" s="998" t="s">
        <v>322</v>
      </c>
      <c r="C26" s="1011"/>
      <c r="D26" s="999"/>
      <c r="E26" s="998" t="s">
        <v>323</v>
      </c>
      <c r="F26" s="999"/>
      <c r="G26" s="1024"/>
    </row>
    <row r="27" spans="1:7" ht="15">
      <c r="A27" s="1020"/>
      <c r="B27" s="1012" t="s">
        <v>69</v>
      </c>
      <c r="C27" s="1027" t="s">
        <v>70</v>
      </c>
      <c r="D27" s="1017" t="s">
        <v>71</v>
      </c>
      <c r="E27" s="1012" t="s">
        <v>72</v>
      </c>
      <c r="F27" s="1017" t="s">
        <v>73</v>
      </c>
      <c r="G27" s="1024"/>
    </row>
    <row r="28" spans="1:7" ht="15">
      <c r="A28" s="1020"/>
      <c r="B28" s="1013"/>
      <c r="C28" s="1028"/>
      <c r="D28" s="1018"/>
      <c r="E28" s="1013"/>
      <c r="F28" s="1018"/>
      <c r="G28" s="1024"/>
    </row>
    <row r="29" spans="1:7" ht="15">
      <c r="A29" s="1020"/>
      <c r="B29" s="1013"/>
      <c r="C29" s="1028"/>
      <c r="D29" s="1018"/>
      <c r="E29" s="1013"/>
      <c r="F29" s="1018"/>
      <c r="G29" s="1024"/>
    </row>
    <row r="30" spans="1:7" ht="15">
      <c r="A30" s="228" t="s">
        <v>327</v>
      </c>
      <c r="B30" s="143">
        <v>0</v>
      </c>
      <c r="C30" s="128">
        <v>0</v>
      </c>
      <c r="D30" s="129">
        <v>0</v>
      </c>
      <c r="E30" s="143">
        <v>0</v>
      </c>
      <c r="F30" s="129">
        <v>0</v>
      </c>
      <c r="G30" s="221">
        <v>0</v>
      </c>
    </row>
    <row r="31" spans="1:7" ht="15">
      <c r="A31" s="228" t="s">
        <v>74</v>
      </c>
      <c r="B31" s="143">
        <v>0</v>
      </c>
      <c r="C31" s="128">
        <v>0</v>
      </c>
      <c r="D31" s="129">
        <v>0</v>
      </c>
      <c r="E31" s="143">
        <v>0</v>
      </c>
      <c r="F31" s="129">
        <v>0</v>
      </c>
      <c r="G31" s="221">
        <v>0</v>
      </c>
    </row>
    <row r="32" spans="1:7" ht="15">
      <c r="A32" s="228" t="s">
        <v>75</v>
      </c>
      <c r="B32" s="143">
        <v>0</v>
      </c>
      <c r="C32" s="128">
        <v>0</v>
      </c>
      <c r="D32" s="129">
        <v>0</v>
      </c>
      <c r="E32" s="143">
        <v>0</v>
      </c>
      <c r="F32" s="129">
        <v>0</v>
      </c>
      <c r="G32" s="221">
        <v>0</v>
      </c>
    </row>
    <row r="33" spans="1:7" ht="26.25">
      <c r="A33" s="228" t="s">
        <v>328</v>
      </c>
      <c r="B33" s="143">
        <v>0</v>
      </c>
      <c r="C33" s="128">
        <v>0</v>
      </c>
      <c r="D33" s="129">
        <v>0</v>
      </c>
      <c r="E33" s="143">
        <v>0</v>
      </c>
      <c r="F33" s="129">
        <v>0</v>
      </c>
      <c r="G33" s="221">
        <v>0</v>
      </c>
    </row>
    <row r="34" spans="1:7" ht="15.75" thickBot="1">
      <c r="A34" s="229" t="s">
        <v>16</v>
      </c>
      <c r="B34" s="134">
        <v>0</v>
      </c>
      <c r="C34" s="146">
        <v>0</v>
      </c>
      <c r="D34" s="147">
        <v>0</v>
      </c>
      <c r="E34" s="225">
        <v>0</v>
      </c>
      <c r="F34" s="147">
        <v>0</v>
      </c>
      <c r="G34" s="222">
        <v>0</v>
      </c>
    </row>
  </sheetData>
  <sheetProtection/>
  <mergeCells count="50">
    <mergeCell ref="F27:F29"/>
    <mergeCell ref="A24:A29"/>
    <mergeCell ref="B24:F24"/>
    <mergeCell ref="G24:G29"/>
    <mergeCell ref="B25:F25"/>
    <mergeCell ref="B26:D26"/>
    <mergeCell ref="E26:F26"/>
    <mergeCell ref="B27:B29"/>
    <mergeCell ref="C27:C29"/>
    <mergeCell ref="D27:D29"/>
    <mergeCell ref="E27:E29"/>
    <mergeCell ref="M3:M7"/>
    <mergeCell ref="B4:F4"/>
    <mergeCell ref="H4:L4"/>
    <mergeCell ref="B5:B7"/>
    <mergeCell ref="C5:C7"/>
    <mergeCell ref="H5:H7"/>
    <mergeCell ref="I5:I7"/>
    <mergeCell ref="B3:F3"/>
    <mergeCell ref="G3:G7"/>
    <mergeCell ref="H3:L3"/>
    <mergeCell ref="M13:M18"/>
    <mergeCell ref="B14:F14"/>
    <mergeCell ref="H14:L14"/>
    <mergeCell ref="B16:B18"/>
    <mergeCell ref="C16:C18"/>
    <mergeCell ref="J16:J18"/>
    <mergeCell ref="B15:D15"/>
    <mergeCell ref="E15:F15"/>
    <mergeCell ref="H15:J15"/>
    <mergeCell ref="K15:L15"/>
    <mergeCell ref="K5:K7"/>
    <mergeCell ref="L5:L7"/>
    <mergeCell ref="B13:F13"/>
    <mergeCell ref="G13:G18"/>
    <mergeCell ref="H13:L13"/>
    <mergeCell ref="J5:J7"/>
    <mergeCell ref="D5:D7"/>
    <mergeCell ref="E5:E7"/>
    <mergeCell ref="F5:F7"/>
    <mergeCell ref="A3:A7"/>
    <mergeCell ref="A13:A18"/>
    <mergeCell ref="A1:M2"/>
    <mergeCell ref="K16:K18"/>
    <mergeCell ref="L16:L18"/>
    <mergeCell ref="D16:D18"/>
    <mergeCell ref="E16:E18"/>
    <mergeCell ref="F16:F18"/>
    <mergeCell ref="H16:H18"/>
    <mergeCell ref="I16:I18"/>
  </mergeCells>
  <printOptions/>
  <pageMargins left="0.7" right="0.7" top="0.75" bottom="0.75" header="0.3" footer="0.3"/>
  <pageSetup horizontalDpi="600" verticalDpi="600" orientation="landscape" scale="75" r:id="rId1"/>
  <headerFooter alignWithMargins="0">
    <oddHeader>&amp;L2009 Master Plan Annual Update Data Section</oddHeader>
    <oddFooter xml:space="preserve">&amp;LSt. Mary's&amp;RData Section Page: &amp;P  </oddFooter>
  </headerFooter>
</worksheet>
</file>

<file path=xl/worksheets/sheet19.xml><?xml version="1.0" encoding="utf-8"?>
<worksheet xmlns="http://schemas.openxmlformats.org/spreadsheetml/2006/main" xmlns:r="http://schemas.openxmlformats.org/officeDocument/2006/relationships">
  <sheetPr>
    <tabColor rgb="FFFFFF00"/>
  </sheetPr>
  <dimension ref="A1:I30"/>
  <sheetViews>
    <sheetView view="pageLayout" workbookViewId="0" topLeftCell="A1">
      <selection activeCell="M10" sqref="M10"/>
    </sheetView>
  </sheetViews>
  <sheetFormatPr defaultColWidth="9.140625" defaultRowHeight="12.75"/>
  <cols>
    <col min="1" max="1" width="22.28125" style="39" customWidth="1"/>
    <col min="2" max="2" width="10.7109375" style="37" customWidth="1"/>
    <col min="3" max="8" width="8.7109375" style="37" customWidth="1"/>
    <col min="9" max="9" width="9.140625" style="199" customWidth="1"/>
    <col min="10" max="16384" width="9.140625" style="37" customWidth="1"/>
  </cols>
  <sheetData>
    <row r="1" spans="1:9" ht="27" customHeight="1" thickBot="1">
      <c r="A1" s="1035" t="s">
        <v>101</v>
      </c>
      <c r="B1" s="1036"/>
      <c r="C1" s="1036"/>
      <c r="D1" s="1036"/>
      <c r="E1" s="1036"/>
      <c r="F1" s="1036"/>
      <c r="G1" s="1036"/>
      <c r="H1" s="1037"/>
      <c r="I1" s="196"/>
    </row>
    <row r="2" spans="1:9" ht="26.25" customHeight="1">
      <c r="A2" s="1039" t="s">
        <v>91</v>
      </c>
      <c r="B2" s="1040"/>
      <c r="C2" s="148">
        <v>0.94</v>
      </c>
      <c r="D2" s="148">
        <v>0.94</v>
      </c>
      <c r="E2" s="148">
        <v>0.94</v>
      </c>
      <c r="F2" s="148">
        <v>0.94</v>
      </c>
      <c r="G2" s="148">
        <v>0.94</v>
      </c>
      <c r="H2" s="149">
        <v>0.94</v>
      </c>
      <c r="I2" s="197">
        <v>0.94</v>
      </c>
    </row>
    <row r="3" spans="1:9" ht="26.25">
      <c r="A3" s="1043" t="s">
        <v>88</v>
      </c>
      <c r="B3" s="1044"/>
      <c r="C3" s="150" t="s">
        <v>89</v>
      </c>
      <c r="D3" s="150" t="s">
        <v>41</v>
      </c>
      <c r="E3" s="150" t="s">
        <v>42</v>
      </c>
      <c r="F3" s="150" t="s">
        <v>43</v>
      </c>
      <c r="G3" s="150" t="s">
        <v>44</v>
      </c>
      <c r="H3" s="58" t="s">
        <v>57</v>
      </c>
      <c r="I3" s="198" t="s">
        <v>298</v>
      </c>
    </row>
    <row r="4" spans="1:9" ht="15">
      <c r="A4" s="1038" t="s">
        <v>90</v>
      </c>
      <c r="B4" s="151" t="s">
        <v>53</v>
      </c>
      <c r="C4" s="121">
        <v>94.6</v>
      </c>
      <c r="D4" s="121">
        <v>94.9</v>
      </c>
      <c r="E4" s="121">
        <v>95</v>
      </c>
      <c r="F4" s="121">
        <v>95.2</v>
      </c>
      <c r="G4" s="121">
        <v>95.4</v>
      </c>
      <c r="H4" s="289">
        <v>95.9</v>
      </c>
      <c r="I4" s="368">
        <v>95.5</v>
      </c>
    </row>
    <row r="5" spans="1:9" ht="15">
      <c r="A5" s="1038"/>
      <c r="B5" s="151" t="s">
        <v>66</v>
      </c>
      <c r="C5" s="121">
        <v>92.8</v>
      </c>
      <c r="D5" s="121">
        <v>92.9</v>
      </c>
      <c r="E5" s="121">
        <v>93.5</v>
      </c>
      <c r="F5" s="121">
        <v>93.9</v>
      </c>
      <c r="G5" s="121">
        <v>94</v>
      </c>
      <c r="H5" s="289">
        <v>95.3</v>
      </c>
      <c r="I5" s="368">
        <v>94.4</v>
      </c>
    </row>
    <row r="6" spans="1:9" ht="15">
      <c r="A6" s="1038"/>
      <c r="B6" s="151" t="s">
        <v>67</v>
      </c>
      <c r="C6" s="121">
        <v>89.8</v>
      </c>
      <c r="D6" s="121">
        <v>91</v>
      </c>
      <c r="E6" s="121">
        <v>90.9</v>
      </c>
      <c r="F6" s="121">
        <v>91.7</v>
      </c>
      <c r="G6" s="121">
        <v>91.5</v>
      </c>
      <c r="H6" s="289">
        <v>93.5</v>
      </c>
      <c r="I6" s="368">
        <v>93.9</v>
      </c>
    </row>
    <row r="7" spans="1:9" ht="15">
      <c r="A7" s="1038" t="s">
        <v>3</v>
      </c>
      <c r="B7" s="151" t="s">
        <v>53</v>
      </c>
      <c r="C7" s="121">
        <v>94</v>
      </c>
      <c r="D7" s="121">
        <v>94.4</v>
      </c>
      <c r="E7" s="121">
        <v>94.4</v>
      </c>
      <c r="F7" s="121">
        <v>94.7</v>
      </c>
      <c r="G7" s="121">
        <v>94.8</v>
      </c>
      <c r="H7" s="289">
        <v>95.5</v>
      </c>
      <c r="I7" s="368">
        <v>95.3</v>
      </c>
    </row>
    <row r="8" spans="1:9" ht="15">
      <c r="A8" s="1038"/>
      <c r="B8" s="151" t="s">
        <v>66</v>
      </c>
      <c r="C8" s="121">
        <v>91.9</v>
      </c>
      <c r="D8" s="121">
        <v>91.8</v>
      </c>
      <c r="E8" s="121">
        <v>92.4</v>
      </c>
      <c r="F8" s="121">
        <v>92.5</v>
      </c>
      <c r="G8" s="121">
        <v>92.7</v>
      </c>
      <c r="H8" s="289">
        <v>95.1</v>
      </c>
      <c r="I8" s="369">
        <v>93.9</v>
      </c>
    </row>
    <row r="9" spans="1:9" ht="15">
      <c r="A9" s="1038"/>
      <c r="B9" s="151" t="s">
        <v>67</v>
      </c>
      <c r="C9" s="121">
        <v>87</v>
      </c>
      <c r="D9" s="121">
        <v>89</v>
      </c>
      <c r="E9" s="121">
        <v>88.5</v>
      </c>
      <c r="F9" s="121">
        <v>89.10000000000001</v>
      </c>
      <c r="G9" s="121">
        <v>88.60000000000001</v>
      </c>
      <c r="H9" s="289">
        <v>91.5</v>
      </c>
      <c r="I9" s="368">
        <v>92.1</v>
      </c>
    </row>
    <row r="10" spans="1:9" ht="15">
      <c r="A10" s="1038" t="s">
        <v>5</v>
      </c>
      <c r="B10" s="151" t="s">
        <v>53</v>
      </c>
      <c r="C10" s="121">
        <v>93.6</v>
      </c>
      <c r="D10" s="121">
        <v>94.5</v>
      </c>
      <c r="E10" s="121">
        <v>93.2</v>
      </c>
      <c r="F10" s="121">
        <v>92.2</v>
      </c>
      <c r="G10" s="121">
        <v>92</v>
      </c>
      <c r="H10" s="289">
        <v>93.3</v>
      </c>
      <c r="I10" s="368">
        <v>92.3</v>
      </c>
    </row>
    <row r="11" spans="1:9" ht="15">
      <c r="A11" s="1038"/>
      <c r="B11" s="151" t="s">
        <v>66</v>
      </c>
      <c r="C11" s="121">
        <v>89.6</v>
      </c>
      <c r="D11" s="121">
        <v>88</v>
      </c>
      <c r="E11" s="121">
        <v>86.10000000000001</v>
      </c>
      <c r="F11" s="121">
        <v>91.2</v>
      </c>
      <c r="G11" s="121">
        <v>90.8</v>
      </c>
      <c r="H11" s="289">
        <v>93.8</v>
      </c>
      <c r="I11" s="368">
        <v>91.9</v>
      </c>
    </row>
    <row r="12" spans="1:9" ht="15">
      <c r="A12" s="1038"/>
      <c r="B12" s="151" t="s">
        <v>67</v>
      </c>
      <c r="C12" s="121">
        <v>89.9</v>
      </c>
      <c r="D12" s="121">
        <v>87.9</v>
      </c>
      <c r="E12" s="121">
        <v>86.60000000000001</v>
      </c>
      <c r="F12" s="121">
        <v>85.8</v>
      </c>
      <c r="G12" s="121">
        <v>88.9</v>
      </c>
      <c r="H12" s="290">
        <v>92</v>
      </c>
      <c r="I12" s="368">
        <v>94.1</v>
      </c>
    </row>
    <row r="13" spans="1:9" ht="15">
      <c r="A13" s="1038" t="s">
        <v>6</v>
      </c>
      <c r="B13" s="151" t="s">
        <v>53</v>
      </c>
      <c r="C13" s="121">
        <v>97</v>
      </c>
      <c r="D13" s="121">
        <v>96.6</v>
      </c>
      <c r="E13" s="121">
        <v>97.10000000000001</v>
      </c>
      <c r="F13" s="121">
        <v>96.9</v>
      </c>
      <c r="G13" s="121">
        <v>97.10000000000001</v>
      </c>
      <c r="H13" s="289">
        <v>97.2</v>
      </c>
      <c r="I13" s="368">
        <v>96.8</v>
      </c>
    </row>
    <row r="14" spans="1:9" ht="15">
      <c r="A14" s="1038"/>
      <c r="B14" s="151" t="s">
        <v>66</v>
      </c>
      <c r="C14" s="121">
        <v>96.3</v>
      </c>
      <c r="D14" s="121">
        <v>96.3</v>
      </c>
      <c r="E14" s="121">
        <v>97.10000000000001</v>
      </c>
      <c r="F14" s="121">
        <v>96.4</v>
      </c>
      <c r="G14" s="121">
        <v>95.9</v>
      </c>
      <c r="H14" s="289">
        <v>97.4</v>
      </c>
      <c r="I14" s="370">
        <v>97.6</v>
      </c>
    </row>
    <row r="15" spans="1:9" ht="15">
      <c r="A15" s="1038"/>
      <c r="B15" s="151" t="s">
        <v>67</v>
      </c>
      <c r="C15" s="121">
        <v>94.5</v>
      </c>
      <c r="D15" s="121">
        <v>94.1</v>
      </c>
      <c r="E15" s="121">
        <v>95.10000000000001</v>
      </c>
      <c r="F15" s="121">
        <v>95.4</v>
      </c>
      <c r="G15" s="121">
        <v>95.3</v>
      </c>
      <c r="H15" s="289">
        <v>96.5</v>
      </c>
      <c r="I15" s="369">
        <v>96.4</v>
      </c>
    </row>
    <row r="16" spans="1:9" ht="15">
      <c r="A16" s="1038" t="s">
        <v>8</v>
      </c>
      <c r="B16" s="151" t="s">
        <v>53</v>
      </c>
      <c r="C16" s="121">
        <v>94.9</v>
      </c>
      <c r="D16" s="121">
        <v>94.7</v>
      </c>
      <c r="E16" s="121">
        <v>94.7</v>
      </c>
      <c r="F16" s="121">
        <v>95</v>
      </c>
      <c r="G16" s="121">
        <v>95.5</v>
      </c>
      <c r="H16" s="289">
        <v>96.1</v>
      </c>
      <c r="I16" s="368">
        <v>95.5</v>
      </c>
    </row>
    <row r="17" spans="1:9" ht="15">
      <c r="A17" s="1038"/>
      <c r="B17" s="151" t="s">
        <v>66</v>
      </c>
      <c r="C17" s="121">
        <v>93.2</v>
      </c>
      <c r="D17" s="121">
        <v>93.2</v>
      </c>
      <c r="E17" s="121">
        <v>95.10000000000001</v>
      </c>
      <c r="F17" s="121">
        <v>94.4</v>
      </c>
      <c r="G17" s="121">
        <v>94.7</v>
      </c>
      <c r="H17" s="289">
        <v>95.2</v>
      </c>
      <c r="I17" s="368">
        <v>94.7</v>
      </c>
    </row>
    <row r="18" spans="1:9" ht="15">
      <c r="A18" s="1038"/>
      <c r="B18" s="151" t="s">
        <v>67</v>
      </c>
      <c r="C18" s="121">
        <v>90</v>
      </c>
      <c r="D18" s="121">
        <v>91.7</v>
      </c>
      <c r="E18" s="121">
        <v>91.9</v>
      </c>
      <c r="F18" s="121">
        <v>93.10000000000001</v>
      </c>
      <c r="G18" s="121">
        <v>93</v>
      </c>
      <c r="H18" s="289">
        <v>95.3</v>
      </c>
      <c r="I18" s="368">
        <v>94.2</v>
      </c>
    </row>
    <row r="19" spans="1:9" ht="15">
      <c r="A19" s="1038" t="s">
        <v>7</v>
      </c>
      <c r="B19" s="151" t="s">
        <v>53</v>
      </c>
      <c r="C19" s="121">
        <v>94.7</v>
      </c>
      <c r="D19" s="121">
        <v>95</v>
      </c>
      <c r="E19" s="121">
        <v>95.10000000000001</v>
      </c>
      <c r="F19" s="121">
        <v>95.3</v>
      </c>
      <c r="G19" s="121">
        <v>95.5</v>
      </c>
      <c r="H19" s="290">
        <v>96</v>
      </c>
      <c r="I19" s="368">
        <v>95.6</v>
      </c>
    </row>
    <row r="20" spans="1:9" ht="15">
      <c r="A20" s="1038"/>
      <c r="B20" s="151" t="s">
        <v>66</v>
      </c>
      <c r="C20" s="121">
        <v>93.1</v>
      </c>
      <c r="D20" s="121">
        <v>93.1</v>
      </c>
      <c r="E20" s="121">
        <v>93.7</v>
      </c>
      <c r="F20" s="121">
        <v>94.2</v>
      </c>
      <c r="G20" s="121">
        <v>94.3</v>
      </c>
      <c r="H20" s="289">
        <v>95.3</v>
      </c>
      <c r="I20" s="368">
        <v>94.4</v>
      </c>
    </row>
    <row r="21" spans="1:9" ht="15">
      <c r="A21" s="1038"/>
      <c r="B21" s="152" t="s">
        <v>67</v>
      </c>
      <c r="C21" s="121">
        <v>90.3</v>
      </c>
      <c r="D21" s="121">
        <v>91.5</v>
      </c>
      <c r="E21" s="121">
        <v>91.3</v>
      </c>
      <c r="F21" s="121">
        <v>92.2</v>
      </c>
      <c r="G21" s="121">
        <v>92</v>
      </c>
      <c r="H21" s="289">
        <v>93.9</v>
      </c>
      <c r="I21" s="368">
        <v>94.3</v>
      </c>
    </row>
    <row r="22" spans="1:9" ht="15">
      <c r="A22" s="1038" t="s">
        <v>9</v>
      </c>
      <c r="B22" s="151" t="s">
        <v>53</v>
      </c>
      <c r="C22" s="121">
        <v>92.9</v>
      </c>
      <c r="D22" s="121">
        <v>93.3</v>
      </c>
      <c r="E22" s="121">
        <v>93.4</v>
      </c>
      <c r="F22" s="121">
        <v>93.60000000000001</v>
      </c>
      <c r="G22" s="121">
        <v>93.8</v>
      </c>
      <c r="H22" s="289">
        <v>94.6</v>
      </c>
      <c r="I22" s="368">
        <v>94.3</v>
      </c>
    </row>
    <row r="23" spans="1:9" ht="15">
      <c r="A23" s="1038"/>
      <c r="B23" s="151" t="s">
        <v>66</v>
      </c>
      <c r="C23" s="121">
        <v>89.4</v>
      </c>
      <c r="D23" s="121">
        <v>89.4</v>
      </c>
      <c r="E23" s="121">
        <v>90.5</v>
      </c>
      <c r="F23" s="121">
        <v>90.2</v>
      </c>
      <c r="G23" s="121">
        <v>90.5</v>
      </c>
      <c r="H23" s="289">
        <v>93.4</v>
      </c>
      <c r="I23" s="368">
        <v>92.2</v>
      </c>
    </row>
    <row r="24" spans="1:9" ht="15">
      <c r="A24" s="1038"/>
      <c r="B24" s="151" t="s">
        <v>67</v>
      </c>
      <c r="C24" s="121">
        <v>84.1</v>
      </c>
      <c r="D24" s="121">
        <v>85.8</v>
      </c>
      <c r="E24" s="121">
        <v>85.9</v>
      </c>
      <c r="F24" s="121">
        <v>86.60000000000001</v>
      </c>
      <c r="G24" s="121">
        <v>84.60000000000001</v>
      </c>
      <c r="H24" s="289">
        <v>88.9</v>
      </c>
      <c r="I24" s="368">
        <v>90.4</v>
      </c>
    </row>
    <row r="25" spans="1:9" ht="15">
      <c r="A25" s="1038" t="s">
        <v>11</v>
      </c>
      <c r="B25" s="151" t="s">
        <v>53</v>
      </c>
      <c r="C25" s="121">
        <v>95.7</v>
      </c>
      <c r="D25" s="121">
        <v>95</v>
      </c>
      <c r="E25" s="121">
        <v>95.8</v>
      </c>
      <c r="F25" s="121">
        <v>95.60000000000001</v>
      </c>
      <c r="G25" s="121">
        <v>95.7</v>
      </c>
      <c r="H25" s="289">
        <v>96.9</v>
      </c>
      <c r="I25" s="368">
        <v>96.1</v>
      </c>
    </row>
    <row r="26" spans="1:9" ht="15">
      <c r="A26" s="1038"/>
      <c r="B26" s="151" t="s">
        <v>66</v>
      </c>
      <c r="C26" s="121">
        <v>95.9</v>
      </c>
      <c r="D26" s="121">
        <v>94.6</v>
      </c>
      <c r="E26" s="121">
        <v>95.5</v>
      </c>
      <c r="F26" s="121">
        <v>96.4</v>
      </c>
      <c r="G26" s="121">
        <v>95.60000000000001</v>
      </c>
      <c r="H26" s="290">
        <v>96</v>
      </c>
      <c r="I26" s="368">
        <v>96.5</v>
      </c>
    </row>
    <row r="27" spans="1:9" ht="15">
      <c r="A27" s="1042"/>
      <c r="B27" s="153" t="s">
        <v>67</v>
      </c>
      <c r="C27" s="121">
        <v>95.7</v>
      </c>
      <c r="D27" s="121">
        <v>91.3</v>
      </c>
      <c r="E27" s="121">
        <v>93.7</v>
      </c>
      <c r="F27" s="121">
        <v>94.7</v>
      </c>
      <c r="G27" s="121">
        <v>93.10000000000001</v>
      </c>
      <c r="H27" s="289">
        <v>94.9</v>
      </c>
      <c r="I27" s="368">
        <v>94.3</v>
      </c>
    </row>
    <row r="28" spans="1:9" ht="15">
      <c r="A28" s="1038" t="s">
        <v>10</v>
      </c>
      <c r="B28" s="151" t="s">
        <v>53</v>
      </c>
      <c r="C28" s="121">
        <v>93.8</v>
      </c>
      <c r="D28" s="121">
        <v>94.1</v>
      </c>
      <c r="E28" s="121">
        <v>94.2</v>
      </c>
      <c r="F28" s="121">
        <v>94.5</v>
      </c>
      <c r="G28" s="121">
        <v>94.60000000000001</v>
      </c>
      <c r="H28" s="289">
        <v>95.1</v>
      </c>
      <c r="I28" s="368">
        <v>94.7</v>
      </c>
    </row>
    <row r="29" spans="1:9" ht="15">
      <c r="A29" s="1038"/>
      <c r="B29" s="151" t="s">
        <v>66</v>
      </c>
      <c r="C29" s="121">
        <v>90.6</v>
      </c>
      <c r="D29" s="121">
        <v>90.3</v>
      </c>
      <c r="E29" s="121">
        <v>90.8</v>
      </c>
      <c r="F29" s="121">
        <v>91.8</v>
      </c>
      <c r="G29" s="121">
        <v>92</v>
      </c>
      <c r="H29" s="289">
        <v>94.4</v>
      </c>
      <c r="I29" s="369">
        <v>92.8</v>
      </c>
    </row>
    <row r="30" spans="1:9" ht="15.75" thickBot="1">
      <c r="A30" s="1041"/>
      <c r="B30" s="154" t="s">
        <v>67</v>
      </c>
      <c r="C30" s="155">
        <v>87.7</v>
      </c>
      <c r="D30" s="155">
        <v>88.9</v>
      </c>
      <c r="E30" s="155">
        <v>87.9</v>
      </c>
      <c r="F30" s="155">
        <v>89</v>
      </c>
      <c r="G30" s="155">
        <v>87.4</v>
      </c>
      <c r="H30" s="291">
        <v>91.5</v>
      </c>
      <c r="I30" s="371">
        <v>91.7</v>
      </c>
    </row>
  </sheetData>
  <sheetProtection/>
  <mergeCells count="12">
    <mergeCell ref="A28:A30"/>
    <mergeCell ref="A25:A27"/>
    <mergeCell ref="A3:B3"/>
    <mergeCell ref="A4:A6"/>
    <mergeCell ref="A10:A12"/>
    <mergeCell ref="A13:A15"/>
    <mergeCell ref="A1:H1"/>
    <mergeCell ref="A7:A9"/>
    <mergeCell ref="A19:A21"/>
    <mergeCell ref="A16:A18"/>
    <mergeCell ref="A22:A24"/>
    <mergeCell ref="A2:B2"/>
  </mergeCells>
  <printOptions/>
  <pageMargins left="0.7" right="0.7" top="0.75" bottom="0.75" header="0.3" footer="0.3"/>
  <pageSetup horizontalDpi="600" verticalDpi="600" orientation="landscape" scale="75" r:id="rId1"/>
  <headerFooter alignWithMargins="0">
    <oddHeader>&amp;L2009 Master Plan Annual Update Data Section</oddHeader>
    <oddFooter xml:space="preserve">&amp;L&amp;"-,Regular"St. Mary's&amp;RData Section Page: &amp;P  </oddFooter>
  </headerFooter>
</worksheet>
</file>

<file path=xl/worksheets/sheet2.xml><?xml version="1.0" encoding="utf-8"?>
<worksheet xmlns="http://schemas.openxmlformats.org/spreadsheetml/2006/main" xmlns:r="http://schemas.openxmlformats.org/officeDocument/2006/relationships">
  <sheetPr>
    <tabColor rgb="FF00B050"/>
  </sheetPr>
  <dimension ref="A1:L59"/>
  <sheetViews>
    <sheetView view="pageLayout" workbookViewId="0" topLeftCell="A1">
      <selection activeCell="F27" sqref="F27"/>
    </sheetView>
  </sheetViews>
  <sheetFormatPr defaultColWidth="9.140625" defaultRowHeight="12.75"/>
  <cols>
    <col min="1" max="2" width="9.140625" style="510" customWidth="1"/>
    <col min="3" max="3" width="12.8515625" style="510" customWidth="1"/>
    <col min="4" max="4" width="16.421875" style="510" customWidth="1"/>
    <col min="5" max="5" width="21.8515625" style="510" customWidth="1"/>
    <col min="6" max="6" width="16.28125" style="510" customWidth="1"/>
    <col min="7" max="7" width="14.140625" style="510" customWidth="1"/>
    <col min="8" max="8" width="13.140625" style="510" customWidth="1"/>
    <col min="9" max="16384" width="9.140625" style="510" customWidth="1"/>
  </cols>
  <sheetData>
    <row r="1" spans="1:12" ht="12" customHeight="1">
      <c r="A1" s="735" t="s">
        <v>458</v>
      </c>
      <c r="B1" s="736"/>
      <c r="C1" s="736"/>
      <c r="D1" s="736"/>
      <c r="E1" s="736"/>
      <c r="F1" s="736"/>
      <c r="G1" s="736"/>
      <c r="H1" s="737"/>
      <c r="I1" s="507"/>
      <c r="J1" s="507"/>
      <c r="K1" s="508"/>
      <c r="L1" s="509"/>
    </row>
    <row r="2" spans="1:12" ht="12" customHeight="1">
      <c r="A2" s="738"/>
      <c r="B2" s="739"/>
      <c r="C2" s="739"/>
      <c r="D2" s="739"/>
      <c r="E2" s="739"/>
      <c r="F2" s="739"/>
      <c r="G2" s="739"/>
      <c r="H2" s="740"/>
      <c r="I2" s="511"/>
      <c r="J2" s="511"/>
      <c r="K2" s="511"/>
      <c r="L2" s="512"/>
    </row>
    <row r="3" spans="1:12" ht="12" customHeight="1" thickBot="1">
      <c r="A3" s="513"/>
      <c r="B3" s="514"/>
      <c r="C3" s="515"/>
      <c r="D3" s="515"/>
      <c r="E3" s="515"/>
      <c r="F3" s="515"/>
      <c r="G3" s="515"/>
      <c r="H3" s="516"/>
      <c r="I3" s="517"/>
      <c r="J3" s="517"/>
      <c r="K3" s="512"/>
      <c r="L3" s="512"/>
    </row>
    <row r="4" spans="1:12" ht="15.75">
      <c r="A4" s="518"/>
      <c r="B4" s="519"/>
      <c r="D4" s="741" t="s">
        <v>459</v>
      </c>
      <c r="E4" s="741" t="s">
        <v>460</v>
      </c>
      <c r="F4" s="520"/>
      <c r="G4" s="520"/>
      <c r="H4" s="521"/>
      <c r="L4" s="512"/>
    </row>
    <row r="5" spans="1:12" ht="15.75">
      <c r="A5" s="518"/>
      <c r="B5" s="519"/>
      <c r="D5" s="741"/>
      <c r="E5" s="741"/>
      <c r="F5" s="520"/>
      <c r="G5" s="520"/>
      <c r="H5" s="521"/>
      <c r="L5" s="512"/>
    </row>
    <row r="6" spans="1:12" ht="15.75">
      <c r="A6" s="518"/>
      <c r="B6" s="519"/>
      <c r="D6" s="741"/>
      <c r="E6" s="741"/>
      <c r="F6" s="520"/>
      <c r="G6" s="520"/>
      <c r="H6" s="521"/>
      <c r="L6" s="512"/>
    </row>
    <row r="7" spans="1:12" ht="15.75">
      <c r="A7" s="522" t="s">
        <v>407</v>
      </c>
      <c r="B7" s="519"/>
      <c r="D7" s="523">
        <v>39630</v>
      </c>
      <c r="E7" s="523">
        <v>39994</v>
      </c>
      <c r="F7" s="524" t="s">
        <v>409</v>
      </c>
      <c r="G7" s="525" t="s">
        <v>410</v>
      </c>
      <c r="H7" s="521"/>
      <c r="L7" s="512"/>
    </row>
    <row r="8" spans="1:12" ht="15.75">
      <c r="A8" s="526" t="s">
        <v>411</v>
      </c>
      <c r="B8" s="520"/>
      <c r="C8" s="520"/>
      <c r="D8" s="527"/>
      <c r="E8" s="527"/>
      <c r="F8" s="527"/>
      <c r="G8" s="528"/>
      <c r="H8" s="521"/>
      <c r="L8" s="512"/>
    </row>
    <row r="9" spans="1:12" ht="15.75">
      <c r="A9" s="529" t="s">
        <v>412</v>
      </c>
      <c r="B9" s="530"/>
      <c r="C9" s="527"/>
      <c r="D9" s="531">
        <v>80138192</v>
      </c>
      <c r="E9" s="531">
        <v>80138192</v>
      </c>
      <c r="F9" s="531">
        <f>E9-D9</f>
        <v>0</v>
      </c>
      <c r="G9" s="532">
        <f>F9/D9</f>
        <v>0</v>
      </c>
      <c r="H9" s="521"/>
      <c r="L9" s="512"/>
    </row>
    <row r="10" spans="1:12" ht="15.75">
      <c r="A10" s="529" t="s">
        <v>413</v>
      </c>
      <c r="B10" s="530"/>
      <c r="C10" s="527"/>
      <c r="D10" s="533">
        <v>1005809</v>
      </c>
      <c r="E10" s="533">
        <v>2293632</v>
      </c>
      <c r="F10" s="531">
        <f>E10-D10</f>
        <v>1287823</v>
      </c>
      <c r="G10" s="532">
        <f>F10/D10</f>
        <v>1.2803852421284756</v>
      </c>
      <c r="H10" s="521"/>
      <c r="L10" s="512"/>
    </row>
    <row r="11" spans="1:12" ht="15.75">
      <c r="A11" s="529" t="s">
        <v>414</v>
      </c>
      <c r="B11" s="530"/>
      <c r="C11" s="527"/>
      <c r="D11" s="533">
        <v>94874620</v>
      </c>
      <c r="E11" s="533">
        <v>94676288</v>
      </c>
      <c r="F11" s="531">
        <f>E11-D11</f>
        <v>-198332</v>
      </c>
      <c r="G11" s="532">
        <f>F11/D11</f>
        <v>-0.002090464235851485</v>
      </c>
      <c r="H11" s="521"/>
      <c r="L11" s="512"/>
    </row>
    <row r="12" spans="1:12" ht="15.75">
      <c r="A12" s="529" t="s">
        <v>415</v>
      </c>
      <c r="B12" s="530"/>
      <c r="C12" s="527"/>
      <c r="D12" s="533">
        <v>10112103</v>
      </c>
      <c r="E12" s="533">
        <v>9953061</v>
      </c>
      <c r="F12" s="531">
        <f>E12-D12</f>
        <v>-159042</v>
      </c>
      <c r="G12" s="532">
        <f>F12/D12</f>
        <v>-0.015727885683126448</v>
      </c>
      <c r="H12" s="521"/>
      <c r="L12" s="512"/>
    </row>
    <row r="13" spans="1:12" ht="15.75">
      <c r="A13" s="529" t="s">
        <v>418</v>
      </c>
      <c r="B13" s="530"/>
      <c r="C13" s="527"/>
      <c r="D13" s="533">
        <v>3691429</v>
      </c>
      <c r="E13" s="533">
        <v>3660191</v>
      </c>
      <c r="F13" s="531">
        <f>E13-D13</f>
        <v>-31238</v>
      </c>
      <c r="G13" s="532">
        <f>F13/D13</f>
        <v>-0.008462305519082176</v>
      </c>
      <c r="H13" s="521"/>
      <c r="L13" s="512"/>
    </row>
    <row r="14" spans="1:12" ht="15.75">
      <c r="A14" s="534" t="s">
        <v>419</v>
      </c>
      <c r="B14" s="530"/>
      <c r="C14" s="520"/>
      <c r="D14" s="535">
        <f>SUM(D9:D13)</f>
        <v>189822153</v>
      </c>
      <c r="E14" s="535">
        <f>SUM(E9:E13)</f>
        <v>190721364</v>
      </c>
      <c r="F14" s="535">
        <f>SUM(F9:F13)</f>
        <v>899211</v>
      </c>
      <c r="G14" s="536">
        <f>SUM(G9:G13)</f>
        <v>1.2541045866904155</v>
      </c>
      <c r="H14" s="521"/>
      <c r="L14" s="512"/>
    </row>
    <row r="15" spans="1:11" ht="7.5" customHeight="1">
      <c r="A15" s="537"/>
      <c r="B15" s="538"/>
      <c r="C15" s="538"/>
      <c r="D15" s="538"/>
      <c r="E15" s="538"/>
      <c r="F15" s="538"/>
      <c r="G15" s="538"/>
      <c r="H15" s="539"/>
      <c r="I15" s="540"/>
      <c r="J15" s="540"/>
      <c r="K15" s="540"/>
    </row>
    <row r="16" spans="1:12" ht="15.75">
      <c r="A16" s="526" t="s">
        <v>420</v>
      </c>
      <c r="B16" s="520"/>
      <c r="C16" s="520"/>
      <c r="D16" s="520"/>
      <c r="E16" s="520"/>
      <c r="F16" s="541" t="s">
        <v>421</v>
      </c>
      <c r="G16" s="542" t="s">
        <v>461</v>
      </c>
      <c r="H16" s="543" t="s">
        <v>462</v>
      </c>
      <c r="I16" s="517"/>
      <c r="J16" s="517"/>
      <c r="K16" s="512"/>
      <c r="L16" s="512"/>
    </row>
    <row r="17" spans="1:12" ht="15.75">
      <c r="A17" s="544" t="s">
        <v>463</v>
      </c>
      <c r="B17" s="541"/>
      <c r="C17" s="541" t="s">
        <v>464</v>
      </c>
      <c r="D17" s="541"/>
      <c r="E17" s="541"/>
      <c r="F17" s="545"/>
      <c r="G17" s="512"/>
      <c r="H17" s="546"/>
      <c r="L17" s="547"/>
    </row>
    <row r="18" spans="1:12" ht="15.75">
      <c r="A18" s="518" t="s">
        <v>424</v>
      </c>
      <c r="B18" s="418" t="s">
        <v>425</v>
      </c>
      <c r="C18" s="419" t="s">
        <v>426</v>
      </c>
      <c r="D18" s="419"/>
      <c r="E18" s="419"/>
      <c r="F18" s="548">
        <v>396018</v>
      </c>
      <c r="G18" s="549">
        <v>528293</v>
      </c>
      <c r="H18" s="550">
        <v>132275</v>
      </c>
      <c r="I18" s="551"/>
      <c r="J18" s="551"/>
      <c r="K18" s="552"/>
      <c r="L18" s="512"/>
    </row>
    <row r="19" spans="1:12" ht="15.75">
      <c r="A19" s="518"/>
      <c r="B19" s="418" t="s">
        <v>425</v>
      </c>
      <c r="C19" s="419" t="s">
        <v>465</v>
      </c>
      <c r="D19" s="419"/>
      <c r="E19" s="419"/>
      <c r="F19" s="548">
        <v>42730</v>
      </c>
      <c r="G19" s="549">
        <v>43001</v>
      </c>
      <c r="H19" s="550">
        <v>271</v>
      </c>
      <c r="I19" s="551"/>
      <c r="J19" s="551"/>
      <c r="K19" s="552"/>
      <c r="L19" s="512"/>
    </row>
    <row r="20" spans="1:12" ht="15">
      <c r="A20" s="518"/>
      <c r="B20" s="426" t="s">
        <v>425</v>
      </c>
      <c r="C20" s="419" t="s">
        <v>466</v>
      </c>
      <c r="D20" s="419"/>
      <c r="E20" s="419"/>
      <c r="F20" s="548">
        <v>191532</v>
      </c>
      <c r="G20" s="549">
        <v>144592</v>
      </c>
      <c r="H20" s="550">
        <v>-46940</v>
      </c>
      <c r="I20" s="553"/>
      <c r="J20" s="553"/>
      <c r="K20" s="554"/>
      <c r="L20" s="512"/>
    </row>
    <row r="21" spans="1:12" ht="15">
      <c r="A21" s="518"/>
      <c r="B21" s="426" t="s">
        <v>425</v>
      </c>
      <c r="C21" s="419" t="s">
        <v>467</v>
      </c>
      <c r="D21" s="419"/>
      <c r="E21" s="419"/>
      <c r="F21" s="548">
        <v>24573</v>
      </c>
      <c r="G21" s="549">
        <v>30197</v>
      </c>
      <c r="H21" s="550">
        <v>5624</v>
      </c>
      <c r="I21" s="553"/>
      <c r="J21" s="553"/>
      <c r="K21" s="554"/>
      <c r="L21" s="512"/>
    </row>
    <row r="22" spans="1:12" ht="15.75">
      <c r="A22" s="518"/>
      <c r="B22" s="418" t="s">
        <v>425</v>
      </c>
      <c r="C22" s="419" t="s">
        <v>468</v>
      </c>
      <c r="D22" s="419"/>
      <c r="E22" s="419"/>
      <c r="F22" s="548">
        <v>154933</v>
      </c>
      <c r="G22" s="549">
        <v>75133</v>
      </c>
      <c r="H22" s="550">
        <v>-79800</v>
      </c>
      <c r="I22" s="551"/>
      <c r="J22" s="551"/>
      <c r="K22" s="552"/>
      <c r="L22" s="512"/>
    </row>
    <row r="23" spans="1:12" ht="15.75">
      <c r="A23" s="518"/>
      <c r="B23" s="418" t="s">
        <v>425</v>
      </c>
      <c r="C23" s="419" t="s">
        <v>469</v>
      </c>
      <c r="D23" s="419"/>
      <c r="E23" s="419"/>
      <c r="F23" s="548">
        <v>215300</v>
      </c>
      <c r="G23" s="549">
        <v>0</v>
      </c>
      <c r="H23" s="550">
        <v>-215300</v>
      </c>
      <c r="I23" s="551"/>
      <c r="J23" s="551"/>
      <c r="K23" s="552"/>
      <c r="L23" s="512"/>
    </row>
    <row r="24" spans="1:12" ht="15.75">
      <c r="A24" s="518"/>
      <c r="B24" s="418" t="s">
        <v>425</v>
      </c>
      <c r="C24" s="419" t="s">
        <v>470</v>
      </c>
      <c r="D24" s="419"/>
      <c r="E24" s="419"/>
      <c r="F24" s="555">
        <v>106000</v>
      </c>
      <c r="G24" s="556">
        <v>3355</v>
      </c>
      <c r="H24" s="557">
        <v>-102645</v>
      </c>
      <c r="I24" s="551"/>
      <c r="J24" s="551"/>
      <c r="K24" s="552"/>
      <c r="L24" s="512"/>
    </row>
    <row r="25" spans="1:12" ht="15">
      <c r="A25" s="518"/>
      <c r="B25" s="558" t="s">
        <v>431</v>
      </c>
      <c r="C25" s="419"/>
      <c r="D25" s="419"/>
      <c r="E25" s="419"/>
      <c r="F25" s="559">
        <v>1131086</v>
      </c>
      <c r="G25" s="559">
        <v>824571</v>
      </c>
      <c r="H25" s="560">
        <v>-306515</v>
      </c>
      <c r="I25" s="553"/>
      <c r="J25" s="553"/>
      <c r="K25" s="554"/>
      <c r="L25" s="512"/>
    </row>
    <row r="26" spans="1:12" ht="15.75">
      <c r="A26" s="544" t="s">
        <v>471</v>
      </c>
      <c r="B26" s="541"/>
      <c r="C26" s="541" t="s">
        <v>472</v>
      </c>
      <c r="D26" s="541"/>
      <c r="E26" s="541"/>
      <c r="F26" s="561"/>
      <c r="G26" s="562"/>
      <c r="H26" s="560"/>
      <c r="I26" s="553"/>
      <c r="J26" s="553"/>
      <c r="K26" s="512"/>
      <c r="L26" s="512"/>
    </row>
    <row r="27" spans="1:12" ht="15">
      <c r="A27" s="518" t="s">
        <v>424</v>
      </c>
      <c r="B27" s="426" t="s">
        <v>425</v>
      </c>
      <c r="C27" s="419" t="s">
        <v>284</v>
      </c>
      <c r="D27" s="419"/>
      <c r="E27" s="419"/>
      <c r="F27" s="563"/>
      <c r="G27" s="562"/>
      <c r="H27" s="560"/>
      <c r="I27" s="553"/>
      <c r="J27" s="553"/>
      <c r="K27" s="554"/>
      <c r="L27" s="512"/>
    </row>
    <row r="28" spans="1:12" ht="15">
      <c r="A28" s="518"/>
      <c r="B28" s="558" t="s">
        <v>431</v>
      </c>
      <c r="C28" s="418"/>
      <c r="D28" s="418"/>
      <c r="E28" s="418"/>
      <c r="F28" s="564"/>
      <c r="G28" s="562"/>
      <c r="H28" s="560"/>
      <c r="I28" s="553"/>
      <c r="J28" s="553"/>
      <c r="K28" s="554"/>
      <c r="L28" s="512"/>
    </row>
    <row r="29" spans="1:12" ht="15.75">
      <c r="A29" s="544" t="s">
        <v>473</v>
      </c>
      <c r="B29" s="541"/>
      <c r="C29" s="742" t="s">
        <v>474</v>
      </c>
      <c r="D29" s="742"/>
      <c r="E29" s="742"/>
      <c r="F29" s="561"/>
      <c r="G29" s="562"/>
      <c r="H29" s="560"/>
      <c r="I29" s="565"/>
      <c r="J29" s="565"/>
      <c r="K29" s="547"/>
      <c r="L29" s="512"/>
    </row>
    <row r="30" spans="1:12" ht="26.25" customHeight="1">
      <c r="A30" s="518" t="s">
        <v>424</v>
      </c>
      <c r="B30" s="545" t="s">
        <v>425</v>
      </c>
      <c r="C30" s="743" t="s">
        <v>475</v>
      </c>
      <c r="D30" s="743"/>
      <c r="E30" s="743"/>
      <c r="F30" s="555">
        <v>36000</v>
      </c>
      <c r="G30" s="556">
        <v>35195</v>
      </c>
      <c r="H30" s="557">
        <v>-805</v>
      </c>
      <c r="I30" s="565"/>
      <c r="J30" s="565"/>
      <c r="K30" s="547"/>
      <c r="L30" s="512"/>
    </row>
    <row r="31" spans="1:12" ht="15.75">
      <c r="A31" s="518"/>
      <c r="B31" s="558" t="s">
        <v>431</v>
      </c>
      <c r="C31" s="418"/>
      <c r="D31" s="418"/>
      <c r="E31" s="418"/>
      <c r="F31" s="566">
        <v>36000</v>
      </c>
      <c r="G31" s="567">
        <v>35195</v>
      </c>
      <c r="H31" s="560">
        <v>-805</v>
      </c>
      <c r="I31" s="553"/>
      <c r="J31" s="568"/>
      <c r="K31" s="547"/>
      <c r="L31" s="547"/>
    </row>
    <row r="32" spans="1:12" ht="15.75">
      <c r="A32" s="544" t="s">
        <v>476</v>
      </c>
      <c r="B32" s="541"/>
      <c r="C32" s="744" t="s">
        <v>477</v>
      </c>
      <c r="D32" s="744"/>
      <c r="E32" s="744"/>
      <c r="F32" s="564"/>
      <c r="G32" s="549"/>
      <c r="H32" s="560"/>
      <c r="I32" s="553"/>
      <c r="J32" s="553"/>
      <c r="K32" s="569"/>
      <c r="L32" s="547"/>
    </row>
    <row r="33" spans="1:12" ht="15">
      <c r="A33" s="518" t="s">
        <v>424</v>
      </c>
      <c r="B33" s="426" t="s">
        <v>425</v>
      </c>
      <c r="C33" s="732" t="s">
        <v>478</v>
      </c>
      <c r="D33" s="732"/>
      <c r="E33" s="732"/>
      <c r="F33" s="570">
        <v>21844</v>
      </c>
      <c r="G33" s="556">
        <v>21844</v>
      </c>
      <c r="H33" s="557">
        <v>0</v>
      </c>
      <c r="I33" s="553"/>
      <c r="J33" s="553"/>
      <c r="K33" s="554"/>
      <c r="L33" s="512"/>
    </row>
    <row r="34" spans="1:12" ht="15">
      <c r="A34" s="518"/>
      <c r="B34" s="558" t="s">
        <v>431</v>
      </c>
      <c r="C34" s="418"/>
      <c r="D34" s="418"/>
      <c r="E34" s="418"/>
      <c r="F34" s="566">
        <v>21844</v>
      </c>
      <c r="G34" s="567">
        <v>21844</v>
      </c>
      <c r="H34" s="560">
        <v>0</v>
      </c>
      <c r="I34" s="553"/>
      <c r="J34" s="553"/>
      <c r="K34" s="554"/>
      <c r="L34" s="512"/>
    </row>
    <row r="35" spans="1:12" ht="15.75">
      <c r="A35" s="544" t="s">
        <v>479</v>
      </c>
      <c r="B35" s="541"/>
      <c r="C35" s="541" t="s">
        <v>480</v>
      </c>
      <c r="D35" s="541"/>
      <c r="E35" s="541"/>
      <c r="F35" s="561"/>
      <c r="G35" s="549"/>
      <c r="H35" s="571"/>
      <c r="I35" s="572"/>
      <c r="J35" s="572"/>
      <c r="K35" s="554"/>
      <c r="L35" s="512"/>
    </row>
    <row r="36" spans="1:12" ht="15">
      <c r="A36" s="518" t="s">
        <v>424</v>
      </c>
      <c r="B36" s="426" t="s">
        <v>425</v>
      </c>
      <c r="C36" s="419" t="s">
        <v>465</v>
      </c>
      <c r="D36" s="419"/>
      <c r="E36" s="419"/>
      <c r="F36" s="548">
        <v>42730</v>
      </c>
      <c r="G36" s="549">
        <v>43001</v>
      </c>
      <c r="H36" s="550">
        <v>271</v>
      </c>
      <c r="I36" s="553"/>
      <c r="J36" s="553"/>
      <c r="K36" s="554"/>
      <c r="L36" s="512"/>
    </row>
    <row r="37" spans="1:12" ht="15">
      <c r="A37" s="518"/>
      <c r="B37" s="426" t="s">
        <v>425</v>
      </c>
      <c r="C37" s="419" t="s">
        <v>466</v>
      </c>
      <c r="D37" s="419"/>
      <c r="E37" s="419"/>
      <c r="F37" s="548">
        <v>191532</v>
      </c>
      <c r="G37" s="549">
        <v>144593</v>
      </c>
      <c r="H37" s="550">
        <v>-46939</v>
      </c>
      <c r="I37" s="553"/>
      <c r="J37" s="553"/>
      <c r="K37" s="554"/>
      <c r="L37" s="512"/>
    </row>
    <row r="38" spans="1:12" ht="15">
      <c r="A38" s="518"/>
      <c r="B38" s="426" t="s">
        <v>425</v>
      </c>
      <c r="C38" s="419" t="s">
        <v>467</v>
      </c>
      <c r="D38" s="419"/>
      <c r="E38" s="419"/>
      <c r="F38" s="555">
        <v>24573</v>
      </c>
      <c r="G38" s="556">
        <v>30197</v>
      </c>
      <c r="H38" s="557">
        <v>5624</v>
      </c>
      <c r="I38" s="553"/>
      <c r="J38" s="553"/>
      <c r="K38" s="554"/>
      <c r="L38" s="512"/>
    </row>
    <row r="39" spans="1:12" ht="15">
      <c r="A39" s="573"/>
      <c r="B39" s="558" t="s">
        <v>431</v>
      </c>
      <c r="C39" s="418"/>
      <c r="D39" s="418"/>
      <c r="E39" s="418"/>
      <c r="F39" s="566">
        <v>258835</v>
      </c>
      <c r="G39" s="567">
        <v>217791</v>
      </c>
      <c r="H39" s="560">
        <v>-41044</v>
      </c>
      <c r="I39" s="553"/>
      <c r="J39" s="553"/>
      <c r="K39" s="554"/>
      <c r="L39" s="512"/>
    </row>
    <row r="40" spans="1:12" ht="15">
      <c r="A40" s="573"/>
      <c r="B40" s="558"/>
      <c r="C40" s="418"/>
      <c r="D40" s="418"/>
      <c r="E40" s="418"/>
      <c r="F40" s="564"/>
      <c r="G40" s="549"/>
      <c r="H40" s="560"/>
      <c r="I40" s="553"/>
      <c r="J40" s="553"/>
      <c r="K40" s="554"/>
      <c r="L40" s="512"/>
    </row>
    <row r="41" spans="1:12" ht="15.75">
      <c r="A41" s="574" t="s">
        <v>481</v>
      </c>
      <c r="B41" s="575"/>
      <c r="C41" s="575"/>
      <c r="D41" s="575"/>
      <c r="E41" s="575"/>
      <c r="F41" s="576"/>
      <c r="G41" s="549"/>
      <c r="H41" s="577"/>
      <c r="I41" s="572"/>
      <c r="J41" s="572"/>
      <c r="K41" s="542"/>
      <c r="L41" s="517"/>
    </row>
    <row r="42" spans="1:12" ht="12" customHeight="1">
      <c r="A42" s="578" t="s">
        <v>441</v>
      </c>
      <c r="B42" s="530"/>
      <c r="C42" s="579"/>
      <c r="D42" s="579"/>
      <c r="E42" s="579"/>
      <c r="F42" s="548">
        <v>3946104</v>
      </c>
      <c r="G42" s="580">
        <v>4593665</v>
      </c>
      <c r="H42" s="550">
        <v>647561</v>
      </c>
      <c r="I42" s="581"/>
      <c r="J42" s="581"/>
      <c r="K42" s="512"/>
      <c r="L42" s="512"/>
    </row>
    <row r="43" spans="1:12" ht="12" customHeight="1">
      <c r="A43" s="578" t="s">
        <v>442</v>
      </c>
      <c r="B43" s="530"/>
      <c r="C43" s="579"/>
      <c r="D43" s="579"/>
      <c r="E43" s="579"/>
      <c r="F43" s="548">
        <v>2669772</v>
      </c>
      <c r="G43" s="580">
        <v>1430907</v>
      </c>
      <c r="H43" s="550">
        <v>-1238865</v>
      </c>
      <c r="I43" s="581"/>
      <c r="J43" s="581"/>
      <c r="K43" s="512"/>
      <c r="L43" s="512"/>
    </row>
    <row r="44" spans="1:12" ht="12" customHeight="1">
      <c r="A44" s="578" t="s">
        <v>443</v>
      </c>
      <c r="B44" s="530"/>
      <c r="C44" s="579"/>
      <c r="D44" s="579"/>
      <c r="E44" s="579"/>
      <c r="F44" s="548">
        <v>2097201</v>
      </c>
      <c r="G44" s="580">
        <v>1981373</v>
      </c>
      <c r="H44" s="550">
        <v>-115828</v>
      </c>
      <c r="I44" s="581"/>
      <c r="J44" s="581"/>
      <c r="K44" s="512"/>
      <c r="L44" s="512"/>
    </row>
    <row r="45" spans="1:12" ht="12" customHeight="1">
      <c r="A45" s="578" t="s">
        <v>444</v>
      </c>
      <c r="B45" s="530"/>
      <c r="C45" s="579"/>
      <c r="D45" s="579"/>
      <c r="E45" s="579"/>
      <c r="F45" s="548">
        <v>1634336</v>
      </c>
      <c r="G45" s="580">
        <v>391732</v>
      </c>
      <c r="H45" s="550">
        <v>-1242604</v>
      </c>
      <c r="I45" s="581"/>
      <c r="J45" s="581"/>
      <c r="K45" s="512"/>
      <c r="L45" s="512"/>
    </row>
    <row r="46" spans="1:12" ht="12" customHeight="1">
      <c r="A46" s="578" t="s">
        <v>445</v>
      </c>
      <c r="B46" s="530"/>
      <c r="C46" s="579"/>
      <c r="D46" s="579"/>
      <c r="E46" s="579"/>
      <c r="F46" s="548">
        <v>421707</v>
      </c>
      <c r="G46" s="580">
        <v>-67783</v>
      </c>
      <c r="H46" s="550">
        <v>-489490</v>
      </c>
      <c r="I46" s="581"/>
      <c r="J46" s="581"/>
      <c r="K46" s="512"/>
      <c r="L46" s="512"/>
    </row>
    <row r="47" spans="1:12" ht="12" customHeight="1">
      <c r="A47" s="578" t="s">
        <v>446</v>
      </c>
      <c r="B47" s="530"/>
      <c r="C47" s="579"/>
      <c r="D47" s="579"/>
      <c r="E47" s="579"/>
      <c r="F47" s="548">
        <v>0</v>
      </c>
      <c r="G47" s="580">
        <v>338369</v>
      </c>
      <c r="H47" s="550">
        <v>338369</v>
      </c>
      <c r="I47" s="581"/>
      <c r="J47" s="581"/>
      <c r="K47" s="554"/>
      <c r="L47" s="512"/>
    </row>
    <row r="48" spans="1:12" ht="12" customHeight="1">
      <c r="A48" s="582" t="s">
        <v>447</v>
      </c>
      <c r="B48" s="583"/>
      <c r="C48" s="584"/>
      <c r="D48" s="584"/>
      <c r="E48" s="584"/>
      <c r="F48" s="585"/>
      <c r="G48" s="586"/>
      <c r="H48" s="587"/>
      <c r="I48" s="588"/>
      <c r="J48" s="588"/>
      <c r="K48" s="512"/>
      <c r="L48" s="512"/>
    </row>
    <row r="49" spans="1:12" ht="12" customHeight="1">
      <c r="A49" s="578" t="s">
        <v>482</v>
      </c>
      <c r="B49" s="530"/>
      <c r="C49" s="589"/>
      <c r="D49" s="589"/>
      <c r="E49" s="589"/>
      <c r="F49" s="590">
        <v>15565</v>
      </c>
      <c r="G49" s="580">
        <v>16647</v>
      </c>
      <c r="H49" s="550">
        <v>1082</v>
      </c>
      <c r="I49" s="588"/>
      <c r="J49" s="588"/>
      <c r="K49" s="512"/>
      <c r="L49" s="512"/>
    </row>
    <row r="50" spans="1:12" ht="12" customHeight="1">
      <c r="A50" s="578" t="s">
        <v>483</v>
      </c>
      <c r="B50" s="530"/>
      <c r="C50" s="589"/>
      <c r="D50" s="589"/>
      <c r="E50" s="589"/>
      <c r="F50" s="590">
        <v>6512</v>
      </c>
      <c r="G50" s="580">
        <v>6442</v>
      </c>
      <c r="H50" s="550">
        <v>-70</v>
      </c>
      <c r="I50" s="588"/>
      <c r="J50" s="588"/>
      <c r="K50" s="512"/>
      <c r="L50" s="512"/>
    </row>
    <row r="51" spans="1:12" ht="12" customHeight="1">
      <c r="A51" s="578" t="s">
        <v>484</v>
      </c>
      <c r="B51" s="530"/>
      <c r="C51" s="589"/>
      <c r="D51" s="589"/>
      <c r="E51" s="589"/>
      <c r="F51" s="590">
        <v>2528</v>
      </c>
      <c r="G51" s="580">
        <v>0</v>
      </c>
      <c r="H51" s="550">
        <v>-2528</v>
      </c>
      <c r="I51" s="588"/>
      <c r="J51" s="588"/>
      <c r="K51" s="512"/>
      <c r="L51" s="512"/>
    </row>
    <row r="52" spans="1:12" ht="24" customHeight="1">
      <c r="A52" s="733" t="s">
        <v>450</v>
      </c>
      <c r="B52" s="734"/>
      <c r="C52" s="734"/>
      <c r="D52" s="734"/>
      <c r="E52" s="734"/>
      <c r="F52" s="590">
        <v>0</v>
      </c>
      <c r="G52" s="580">
        <v>499422.00000000006</v>
      </c>
      <c r="H52" s="550">
        <v>499422.00000000006</v>
      </c>
      <c r="I52" s="588"/>
      <c r="J52" s="588"/>
      <c r="K52" s="554"/>
      <c r="L52" s="512"/>
    </row>
    <row r="53" spans="1:12" ht="12" customHeight="1">
      <c r="A53" s="578" t="s">
        <v>451</v>
      </c>
      <c r="B53" s="530"/>
      <c r="C53" s="589"/>
      <c r="D53" s="589"/>
      <c r="E53" s="589"/>
      <c r="F53" s="591">
        <v>0</v>
      </c>
      <c r="G53" s="592">
        <v>2575886</v>
      </c>
      <c r="H53" s="557">
        <v>2575886</v>
      </c>
      <c r="I53" s="588"/>
      <c r="J53" s="588"/>
      <c r="K53" s="554"/>
      <c r="L53" s="593"/>
    </row>
    <row r="54" spans="1:12" ht="12" customHeight="1">
      <c r="A54" s="594" t="s">
        <v>452</v>
      </c>
      <c r="B54" s="530"/>
      <c r="C54" s="595"/>
      <c r="D54" s="595"/>
      <c r="E54" s="595"/>
      <c r="F54" s="590">
        <v>10793725</v>
      </c>
      <c r="G54" s="590">
        <v>11766660</v>
      </c>
      <c r="H54" s="560">
        <v>972935</v>
      </c>
      <c r="I54" s="596"/>
      <c r="J54" s="596"/>
      <c r="K54" s="554"/>
      <c r="L54" s="512"/>
    </row>
    <row r="55" spans="1:12" ht="15">
      <c r="A55" s="597" t="s">
        <v>485</v>
      </c>
      <c r="B55" s="530"/>
      <c r="C55" s="598"/>
      <c r="D55" s="598"/>
      <c r="E55" s="598"/>
      <c r="F55" s="599">
        <v>-1535050</v>
      </c>
      <c r="G55" s="600">
        <v>-1260410</v>
      </c>
      <c r="H55" s="557">
        <v>274640</v>
      </c>
      <c r="I55" s="517"/>
      <c r="J55" s="517"/>
      <c r="K55" s="512"/>
      <c r="L55" s="512"/>
    </row>
    <row r="56" spans="1:12" ht="15.75" thickBot="1">
      <c r="A56" s="601" t="s">
        <v>456</v>
      </c>
      <c r="B56" s="530"/>
      <c r="C56" s="602"/>
      <c r="D56" s="602"/>
      <c r="E56" s="602"/>
      <c r="F56" s="603">
        <v>10706440</v>
      </c>
      <c r="G56" s="603">
        <v>11605651</v>
      </c>
      <c r="H56" s="604">
        <v>899211</v>
      </c>
      <c r="I56" s="517"/>
      <c r="J56" s="517"/>
      <c r="K56" s="512"/>
      <c r="L56" s="512"/>
    </row>
    <row r="57" spans="1:12" ht="16.5" thickBot="1" thickTop="1">
      <c r="A57" s="605" t="s">
        <v>457</v>
      </c>
      <c r="B57" s="606"/>
      <c r="C57" s="607"/>
      <c r="D57" s="607"/>
      <c r="E57" s="607"/>
      <c r="F57" s="607"/>
      <c r="G57" s="607"/>
      <c r="H57" s="608"/>
      <c r="I57" s="596"/>
      <c r="J57" s="596"/>
      <c r="K57" s="512"/>
      <c r="L57" s="512"/>
    </row>
    <row r="58" spans="3:12" ht="15">
      <c r="C58" s="581"/>
      <c r="D58" s="581"/>
      <c r="E58" s="581"/>
      <c r="F58" s="581"/>
      <c r="G58" s="581"/>
      <c r="H58" s="581"/>
      <c r="I58" s="517"/>
      <c r="J58" s="517"/>
      <c r="K58" s="512"/>
      <c r="L58" s="512"/>
    </row>
    <row r="59" spans="1:12" ht="15">
      <c r="A59" s="512"/>
      <c r="B59" s="517"/>
      <c r="C59" s="517"/>
      <c r="D59" s="517"/>
      <c r="E59" s="517"/>
      <c r="F59" s="517"/>
      <c r="G59" s="517"/>
      <c r="H59" s="517"/>
      <c r="I59" s="517"/>
      <c r="J59" s="517"/>
      <c r="K59" s="512"/>
      <c r="L59" s="512"/>
    </row>
  </sheetData>
  <sheetProtection/>
  <mergeCells count="8">
    <mergeCell ref="C33:E33"/>
    <mergeCell ref="A52:E52"/>
    <mergeCell ref="A1:H2"/>
    <mergeCell ref="D4:D6"/>
    <mergeCell ref="E4:E6"/>
    <mergeCell ref="C29:E29"/>
    <mergeCell ref="C30:E30"/>
    <mergeCell ref="C32:E32"/>
  </mergeCells>
  <printOptions/>
  <pageMargins left="0.7" right="0.7" top="0.75" bottom="0.75" header="0.3" footer="0.3"/>
  <pageSetup horizontalDpi="600" verticalDpi="600" orientation="portrait" scale="81" r:id="rId1"/>
  <headerFooter alignWithMargins="0">
    <oddHeader>&amp;L2009 Master Plan Annual Update Finance Section</oddHeader>
    <oddFooter xml:space="preserve">&amp;LSt. Mary's&amp;RData Section Page: &amp;P  </oddFooter>
  </headerFooter>
</worksheet>
</file>

<file path=xl/worksheets/sheet20.xml><?xml version="1.0" encoding="utf-8"?>
<worksheet xmlns="http://schemas.openxmlformats.org/spreadsheetml/2006/main" xmlns:r="http://schemas.openxmlformats.org/officeDocument/2006/relationships">
  <sheetPr>
    <tabColor rgb="FFFFFF00"/>
  </sheetPr>
  <dimension ref="A1:H32"/>
  <sheetViews>
    <sheetView view="pageLayout" workbookViewId="0" topLeftCell="A1">
      <selection activeCell="J14" sqref="J14"/>
    </sheetView>
  </sheetViews>
  <sheetFormatPr defaultColWidth="9.140625" defaultRowHeight="12.75"/>
  <cols>
    <col min="1" max="1" width="32.140625" style="344" customWidth="1"/>
    <col min="2" max="7" width="10.7109375" style="330" customWidth="1"/>
    <col min="8" max="8" width="9.8515625" style="199" customWidth="1"/>
    <col min="9" max="16384" width="9.140625" style="330" customWidth="1"/>
  </cols>
  <sheetData>
    <row r="1" spans="1:8" ht="15">
      <c r="A1" s="1045" t="s">
        <v>375</v>
      </c>
      <c r="B1" s="1046"/>
      <c r="C1" s="1046"/>
      <c r="D1" s="1046"/>
      <c r="E1" s="1046"/>
      <c r="F1" s="1046"/>
      <c r="G1" s="1047"/>
      <c r="H1" s="1051"/>
    </row>
    <row r="2" spans="1:8" ht="15.75" customHeight="1" thickBot="1">
      <c r="A2" s="1048"/>
      <c r="B2" s="1049"/>
      <c r="C2" s="1049"/>
      <c r="D2" s="1049"/>
      <c r="E2" s="1049"/>
      <c r="F2" s="1049"/>
      <c r="G2" s="1050"/>
      <c r="H2" s="1052"/>
    </row>
    <row r="3" spans="1:8" ht="15">
      <c r="A3" s="331" t="s">
        <v>91</v>
      </c>
      <c r="B3" s="332">
        <v>0.8099</v>
      </c>
      <c r="C3" s="332">
        <v>0.8099</v>
      </c>
      <c r="D3" s="332">
        <v>0.8324</v>
      </c>
      <c r="E3" s="332">
        <v>0.8324</v>
      </c>
      <c r="F3" s="332">
        <v>0.8324</v>
      </c>
      <c r="G3" s="333">
        <v>0.855</v>
      </c>
      <c r="H3" s="334">
        <v>0.855</v>
      </c>
    </row>
    <row r="4" spans="1:8" ht="15">
      <c r="A4" s="335" t="s">
        <v>12</v>
      </c>
      <c r="B4" s="336" t="s">
        <v>89</v>
      </c>
      <c r="C4" s="336" t="s">
        <v>41</v>
      </c>
      <c r="D4" s="336" t="s">
        <v>42</v>
      </c>
      <c r="E4" s="336" t="s">
        <v>43</v>
      </c>
      <c r="F4" s="336" t="s">
        <v>44</v>
      </c>
      <c r="G4" s="337" t="s">
        <v>57</v>
      </c>
      <c r="H4" s="338" t="s">
        <v>298</v>
      </c>
    </row>
    <row r="5" spans="1:8" ht="15">
      <c r="A5" s="335" t="s">
        <v>376</v>
      </c>
      <c r="B5" s="329">
        <v>87.19</v>
      </c>
      <c r="C5" s="329">
        <v>87.95</v>
      </c>
      <c r="D5" s="329">
        <v>86.97</v>
      </c>
      <c r="E5" s="329">
        <v>85.83</v>
      </c>
      <c r="F5" s="329">
        <v>87.69</v>
      </c>
      <c r="G5" s="339">
        <v>86.23</v>
      </c>
      <c r="H5" s="366">
        <v>0.8627</v>
      </c>
    </row>
    <row r="6" spans="1:8" ht="15">
      <c r="A6" s="335" t="s">
        <v>3</v>
      </c>
      <c r="B6" s="329">
        <v>78.26</v>
      </c>
      <c r="C6" s="329">
        <v>81.1</v>
      </c>
      <c r="D6" s="329">
        <v>81.55</v>
      </c>
      <c r="E6" s="329">
        <v>83.63</v>
      </c>
      <c r="F6" s="329">
        <v>82.83</v>
      </c>
      <c r="G6" s="339">
        <v>81.35</v>
      </c>
      <c r="H6" s="366">
        <v>0.7589</v>
      </c>
    </row>
    <row r="7" spans="1:8" ht="15">
      <c r="A7" s="335" t="s">
        <v>5</v>
      </c>
      <c r="B7" s="329">
        <v>75</v>
      </c>
      <c r="C7" s="329">
        <v>77.78</v>
      </c>
      <c r="D7" s="329">
        <v>83.33</v>
      </c>
      <c r="E7" s="329">
        <v>90.91</v>
      </c>
      <c r="F7" s="329">
        <v>100</v>
      </c>
      <c r="G7" s="339">
        <v>85.71</v>
      </c>
      <c r="H7" s="366">
        <v>0.3333</v>
      </c>
    </row>
    <row r="8" spans="1:8" ht="15">
      <c r="A8" s="335" t="s">
        <v>6</v>
      </c>
      <c r="B8" s="329">
        <v>96.3</v>
      </c>
      <c r="C8" s="329">
        <v>100</v>
      </c>
      <c r="D8" s="329">
        <v>87.5</v>
      </c>
      <c r="E8" s="329">
        <v>90.91</v>
      </c>
      <c r="F8" s="329">
        <v>96</v>
      </c>
      <c r="G8" s="339">
        <v>93.55</v>
      </c>
      <c r="H8" s="366">
        <v>0.9737</v>
      </c>
    </row>
    <row r="9" spans="1:8" ht="15">
      <c r="A9" s="335" t="s">
        <v>8</v>
      </c>
      <c r="B9" s="329">
        <v>86.67</v>
      </c>
      <c r="C9" s="329">
        <v>100</v>
      </c>
      <c r="D9" s="329">
        <v>100</v>
      </c>
      <c r="E9" s="329">
        <v>94.74</v>
      </c>
      <c r="F9" s="329">
        <v>95.83</v>
      </c>
      <c r="G9" s="339">
        <v>90.32</v>
      </c>
      <c r="H9" s="366">
        <v>0.8846</v>
      </c>
    </row>
    <row r="10" spans="1:8" ht="15">
      <c r="A10" s="335" t="s">
        <v>7</v>
      </c>
      <c r="B10" s="329">
        <v>88.45</v>
      </c>
      <c r="C10" s="329">
        <v>88.97</v>
      </c>
      <c r="D10" s="329">
        <v>87.93</v>
      </c>
      <c r="E10" s="329">
        <v>85.81</v>
      </c>
      <c r="F10" s="329">
        <v>88.22</v>
      </c>
      <c r="G10" s="339">
        <v>87.11</v>
      </c>
      <c r="H10" s="366">
        <v>0.8849</v>
      </c>
    </row>
    <row r="11" spans="1:8" ht="15">
      <c r="A11" s="335" t="s">
        <v>9</v>
      </c>
      <c r="B11" s="329">
        <v>67.42</v>
      </c>
      <c r="C11" s="329">
        <v>70.48</v>
      </c>
      <c r="D11" s="329">
        <v>81.95</v>
      </c>
      <c r="E11" s="329">
        <v>69.18</v>
      </c>
      <c r="F11" s="329">
        <v>75</v>
      </c>
      <c r="G11" s="339">
        <v>70.41</v>
      </c>
      <c r="H11" s="366">
        <v>0.6928</v>
      </c>
    </row>
    <row r="12" spans="1:8" ht="15">
      <c r="A12" s="335" t="s">
        <v>11</v>
      </c>
      <c r="B12" s="329">
        <v>100</v>
      </c>
      <c r="C12" s="329">
        <v>0</v>
      </c>
      <c r="D12" s="329">
        <v>71.43</v>
      </c>
      <c r="E12" s="329">
        <v>50</v>
      </c>
      <c r="F12" s="329">
        <v>100</v>
      </c>
      <c r="G12" s="340">
        <v>50</v>
      </c>
      <c r="H12" s="366">
        <v>0</v>
      </c>
    </row>
    <row r="13" spans="1:8" ht="15">
      <c r="A13" s="335" t="s">
        <v>10</v>
      </c>
      <c r="B13" s="329">
        <v>77.89</v>
      </c>
      <c r="C13" s="329">
        <v>82.29</v>
      </c>
      <c r="D13" s="329">
        <v>84.93</v>
      </c>
      <c r="E13" s="329">
        <v>83.33</v>
      </c>
      <c r="F13" s="329">
        <v>90.91</v>
      </c>
      <c r="G13" s="339">
        <v>79.49</v>
      </c>
      <c r="H13" s="366">
        <v>0.7195</v>
      </c>
    </row>
    <row r="14" spans="1:8" ht="15">
      <c r="A14" s="335" t="s">
        <v>32</v>
      </c>
      <c r="B14" s="329">
        <v>89.96</v>
      </c>
      <c r="C14" s="329">
        <v>88.69</v>
      </c>
      <c r="D14" s="329">
        <v>89.98</v>
      </c>
      <c r="E14" s="329">
        <v>89.67</v>
      </c>
      <c r="F14" s="329">
        <v>90.53</v>
      </c>
      <c r="G14" s="339">
        <v>89.18</v>
      </c>
      <c r="H14" s="366">
        <v>0.8915</v>
      </c>
    </row>
    <row r="15" spans="1:8" ht="15.75" thickBot="1">
      <c r="A15" s="341" t="s">
        <v>33</v>
      </c>
      <c r="B15" s="342">
        <v>84.2</v>
      </c>
      <c r="C15" s="342">
        <v>87.23</v>
      </c>
      <c r="D15" s="342">
        <v>83.83</v>
      </c>
      <c r="E15" s="342">
        <v>81.75</v>
      </c>
      <c r="F15" s="342">
        <v>84.68</v>
      </c>
      <c r="G15" s="343">
        <v>83.28</v>
      </c>
      <c r="H15" s="367">
        <v>0.8336</v>
      </c>
    </row>
    <row r="16" spans="2:7" ht="15">
      <c r="B16" s="345"/>
      <c r="C16" s="345"/>
      <c r="D16" s="346"/>
      <c r="E16" s="345"/>
      <c r="F16" s="345"/>
      <c r="G16" s="347"/>
    </row>
    <row r="17" spans="1:7" ht="15.75" thickBot="1">
      <c r="A17" s="348"/>
      <c r="B17" s="345"/>
      <c r="C17" s="345"/>
      <c r="D17" s="346"/>
      <c r="E17" s="345"/>
      <c r="F17" s="345"/>
      <c r="G17" s="347"/>
    </row>
    <row r="18" spans="1:8" ht="30" customHeight="1">
      <c r="A18" s="1045" t="s">
        <v>377</v>
      </c>
      <c r="B18" s="1046"/>
      <c r="C18" s="1046"/>
      <c r="D18" s="1046"/>
      <c r="E18" s="1046"/>
      <c r="F18" s="1046"/>
      <c r="G18" s="1047"/>
      <c r="H18" s="1051"/>
    </row>
    <row r="19" spans="1:8" ht="15.75" customHeight="1" thickBot="1">
      <c r="A19" s="1048"/>
      <c r="B19" s="1049"/>
      <c r="C19" s="1049"/>
      <c r="D19" s="1049"/>
      <c r="E19" s="1049"/>
      <c r="F19" s="1049"/>
      <c r="G19" s="1050"/>
      <c r="H19" s="1052"/>
    </row>
    <row r="20" spans="1:8" ht="15">
      <c r="A20" s="335" t="s">
        <v>378</v>
      </c>
      <c r="B20" s="349">
        <v>0.03</v>
      </c>
      <c r="C20" s="349">
        <v>0.03</v>
      </c>
      <c r="D20" s="349">
        <v>0.03</v>
      </c>
      <c r="E20" s="349">
        <v>0.03</v>
      </c>
      <c r="F20" s="349">
        <v>0.03</v>
      </c>
      <c r="G20" s="350">
        <v>0.03</v>
      </c>
      <c r="H20" s="351">
        <v>0.03</v>
      </c>
    </row>
    <row r="21" spans="1:8" ht="15">
      <c r="A21" s="352" t="s">
        <v>12</v>
      </c>
      <c r="B21" s="353" t="s">
        <v>89</v>
      </c>
      <c r="C21" s="353" t="s">
        <v>41</v>
      </c>
      <c r="D21" s="353" t="s">
        <v>42</v>
      </c>
      <c r="E21" s="353" t="s">
        <v>43</v>
      </c>
      <c r="F21" s="353" t="s">
        <v>44</v>
      </c>
      <c r="G21" s="354" t="s">
        <v>57</v>
      </c>
      <c r="H21" s="355" t="s">
        <v>298</v>
      </c>
    </row>
    <row r="22" spans="1:8" ht="15">
      <c r="A22" s="335" t="s">
        <v>90</v>
      </c>
      <c r="B22" s="329">
        <v>2.3</v>
      </c>
      <c r="C22" s="329">
        <v>2.47</v>
      </c>
      <c r="D22" s="329">
        <v>2.91</v>
      </c>
      <c r="E22" s="329">
        <v>3.98</v>
      </c>
      <c r="F22" s="329">
        <v>2.73</v>
      </c>
      <c r="G22" s="340">
        <v>2.8</v>
      </c>
      <c r="H22" s="366">
        <v>0.0213</v>
      </c>
    </row>
    <row r="23" spans="1:8" ht="15">
      <c r="A23" s="335" t="s">
        <v>3</v>
      </c>
      <c r="B23" s="329">
        <v>1.98</v>
      </c>
      <c r="C23" s="329">
        <v>2.48</v>
      </c>
      <c r="D23" s="329">
        <v>3.75</v>
      </c>
      <c r="E23" s="329">
        <v>4.88</v>
      </c>
      <c r="F23" s="329">
        <v>4.3</v>
      </c>
      <c r="G23" s="340">
        <v>4.38</v>
      </c>
      <c r="H23" s="366">
        <v>0.0423</v>
      </c>
    </row>
    <row r="24" spans="1:8" ht="15">
      <c r="A24" s="335" t="s">
        <v>5</v>
      </c>
      <c r="B24" s="329">
        <v>6.45</v>
      </c>
      <c r="C24" s="329">
        <v>0</v>
      </c>
      <c r="D24" s="329">
        <v>2.63</v>
      </c>
      <c r="E24" s="329">
        <v>5.41</v>
      </c>
      <c r="F24" s="329">
        <v>6.67</v>
      </c>
      <c r="G24" s="340" t="s">
        <v>296</v>
      </c>
      <c r="H24" s="366">
        <v>0.0588</v>
      </c>
    </row>
    <row r="25" spans="1:8" ht="15">
      <c r="A25" s="335" t="s">
        <v>6</v>
      </c>
      <c r="B25" s="329">
        <v>0.83</v>
      </c>
      <c r="C25" s="329">
        <v>0.92</v>
      </c>
      <c r="D25" s="329">
        <v>4.07</v>
      </c>
      <c r="E25" s="329">
        <v>0.77</v>
      </c>
      <c r="F25" s="329">
        <v>0.79</v>
      </c>
      <c r="G25" s="340">
        <v>1.91</v>
      </c>
      <c r="H25" s="366">
        <v>0</v>
      </c>
    </row>
    <row r="26" spans="1:8" ht="15">
      <c r="A26" s="335" t="s">
        <v>8</v>
      </c>
      <c r="B26" s="329">
        <v>1.22</v>
      </c>
      <c r="C26" s="329">
        <v>0</v>
      </c>
      <c r="D26" s="329">
        <v>0.93</v>
      </c>
      <c r="E26" s="329">
        <v>1.9</v>
      </c>
      <c r="F26" s="329">
        <v>1.83</v>
      </c>
      <c r="G26" s="340">
        <v>2.26</v>
      </c>
      <c r="H26" s="366">
        <v>0.034</v>
      </c>
    </row>
    <row r="27" spans="1:8" ht="15">
      <c r="A27" s="335" t="s">
        <v>7</v>
      </c>
      <c r="B27" s="329">
        <v>2.41</v>
      </c>
      <c r="C27" s="329">
        <v>2.6</v>
      </c>
      <c r="D27" s="329">
        <v>2.72</v>
      </c>
      <c r="E27" s="329">
        <v>3.9</v>
      </c>
      <c r="F27" s="329">
        <v>2.36</v>
      </c>
      <c r="G27" s="340">
        <v>2.41</v>
      </c>
      <c r="H27" s="366">
        <v>0.0154</v>
      </c>
    </row>
    <row r="28" spans="1:8" ht="15">
      <c r="A28" s="335" t="s">
        <v>9</v>
      </c>
      <c r="B28" s="329">
        <v>2.7</v>
      </c>
      <c r="C28" s="329">
        <v>3.92</v>
      </c>
      <c r="D28" s="329">
        <v>5.62</v>
      </c>
      <c r="E28" s="329">
        <v>6.55</v>
      </c>
      <c r="F28" s="329">
        <v>4.99</v>
      </c>
      <c r="G28" s="340">
        <v>3.99</v>
      </c>
      <c r="H28" s="366">
        <v>0.0254</v>
      </c>
    </row>
    <row r="29" spans="1:8" ht="15">
      <c r="A29" s="335" t="s">
        <v>11</v>
      </c>
      <c r="B29" s="329">
        <v>0</v>
      </c>
      <c r="C29" s="329">
        <v>0</v>
      </c>
      <c r="D29" s="329">
        <v>10.71</v>
      </c>
      <c r="E29" s="329">
        <v>0</v>
      </c>
      <c r="F29" s="329">
        <v>6.67</v>
      </c>
      <c r="G29" s="340">
        <v>6.67</v>
      </c>
      <c r="H29" s="366">
        <v>0.037</v>
      </c>
    </row>
    <row r="30" spans="1:8" ht="15">
      <c r="A30" s="335" t="s">
        <v>10</v>
      </c>
      <c r="B30" s="329">
        <v>0.2</v>
      </c>
      <c r="C30" s="329">
        <v>1.5</v>
      </c>
      <c r="D30" s="329">
        <v>1.38</v>
      </c>
      <c r="E30" s="329">
        <v>5.01</v>
      </c>
      <c r="F30" s="329">
        <v>2.62</v>
      </c>
      <c r="G30" s="340">
        <v>1.66</v>
      </c>
      <c r="H30" s="366">
        <v>0.0414</v>
      </c>
    </row>
    <row r="31" spans="1:8" ht="15">
      <c r="A31" s="335" t="s">
        <v>32</v>
      </c>
      <c r="B31" s="329">
        <v>1.93</v>
      </c>
      <c r="C31" s="329">
        <v>1.94</v>
      </c>
      <c r="D31" s="329">
        <v>2.36</v>
      </c>
      <c r="E31" s="329">
        <v>2.87</v>
      </c>
      <c r="F31" s="329">
        <v>2.26</v>
      </c>
      <c r="G31" s="340">
        <v>2.35</v>
      </c>
      <c r="H31" s="366">
        <v>0.0151</v>
      </c>
    </row>
    <row r="32" spans="1:8" ht="15.75" thickBot="1">
      <c r="A32" s="341" t="s">
        <v>33</v>
      </c>
      <c r="B32" s="342">
        <v>2.64</v>
      </c>
      <c r="C32" s="342">
        <v>2.98</v>
      </c>
      <c r="D32" s="342">
        <v>3.45</v>
      </c>
      <c r="E32" s="342">
        <v>5.08</v>
      </c>
      <c r="F32" s="342">
        <v>3.21</v>
      </c>
      <c r="G32" s="356">
        <v>3.24</v>
      </c>
      <c r="H32" s="367">
        <v>0.0272</v>
      </c>
    </row>
  </sheetData>
  <sheetProtection/>
  <mergeCells count="4">
    <mergeCell ref="A1:G2"/>
    <mergeCell ref="H1:H2"/>
    <mergeCell ref="A18:G19"/>
    <mergeCell ref="H18:H19"/>
  </mergeCells>
  <printOptions/>
  <pageMargins left="0.7" right="0.7" top="0.75" bottom="0.75" header="0.3" footer="0.3"/>
  <pageSetup horizontalDpi="600" verticalDpi="600" orientation="landscape" scale="75" r:id="rId1"/>
  <headerFooter alignWithMargins="0">
    <oddHeader>&amp;L2009 Master Plan Annual Update Data Section&amp;R&amp;"Calibri,Regular"Finance</oddHeader>
    <oddFooter xml:space="preserve">&amp;L&amp;"-,Regular"St. Mary's&amp;RData Section Page: &amp;P  </oddFooter>
  </headerFooter>
</worksheet>
</file>

<file path=xl/worksheets/sheet21.xml><?xml version="1.0" encoding="utf-8"?>
<worksheet xmlns="http://schemas.openxmlformats.org/spreadsheetml/2006/main" xmlns:r="http://schemas.openxmlformats.org/officeDocument/2006/relationships">
  <sheetPr>
    <tabColor rgb="FFFFC000"/>
  </sheetPr>
  <dimension ref="A1:J28"/>
  <sheetViews>
    <sheetView view="pageLayout" workbookViewId="0" topLeftCell="A1">
      <selection activeCell="M4" sqref="M4"/>
    </sheetView>
  </sheetViews>
  <sheetFormatPr defaultColWidth="9.140625" defaultRowHeight="12.75"/>
  <cols>
    <col min="1" max="1" width="9.140625" style="70" customWidth="1"/>
    <col min="2" max="2" width="10.00390625" style="70" bestFit="1" customWidth="1"/>
    <col min="3" max="16384" width="9.140625" style="70" customWidth="1"/>
  </cols>
  <sheetData>
    <row r="1" spans="1:10" ht="15">
      <c r="A1" s="1068" t="s">
        <v>114</v>
      </c>
      <c r="B1" s="1069"/>
      <c r="C1" s="1069"/>
      <c r="D1" s="1069"/>
      <c r="E1" s="1069"/>
      <c r="F1" s="1069"/>
      <c r="G1" s="1069"/>
      <c r="H1" s="1070"/>
      <c r="I1" s="82"/>
      <c r="J1" s="82"/>
    </row>
    <row r="2" spans="1:10" ht="15.75" thickBot="1">
      <c r="A2" s="1071"/>
      <c r="B2" s="1072"/>
      <c r="C2" s="1072"/>
      <c r="D2" s="1072"/>
      <c r="E2" s="1072"/>
      <c r="F2" s="1072"/>
      <c r="G2" s="1072"/>
      <c r="H2" s="1073"/>
      <c r="I2" s="82"/>
      <c r="J2" s="82"/>
    </row>
    <row r="3" spans="1:10" ht="12.75" customHeight="1">
      <c r="A3" s="1057"/>
      <c r="B3" s="1058"/>
      <c r="C3" s="1082" t="s">
        <v>144</v>
      </c>
      <c r="D3" s="1082"/>
      <c r="E3" s="1082"/>
      <c r="F3" s="1082"/>
      <c r="G3" s="1082"/>
      <c r="H3" s="1083"/>
      <c r="I3" s="83"/>
      <c r="J3" s="78"/>
    </row>
    <row r="4" spans="1:10" ht="12.75" customHeight="1">
      <c r="A4" s="1059"/>
      <c r="B4" s="1060"/>
      <c r="C4" s="1084"/>
      <c r="D4" s="1084"/>
      <c r="E4" s="1084"/>
      <c r="F4" s="1084"/>
      <c r="G4" s="1084"/>
      <c r="H4" s="1085"/>
      <c r="I4" s="83"/>
      <c r="J4" s="78"/>
    </row>
    <row r="5" spans="1:10" ht="12.75" customHeight="1">
      <c r="A5" s="1059"/>
      <c r="B5" s="1060"/>
      <c r="C5" s="1086" t="s">
        <v>145</v>
      </c>
      <c r="D5" s="1086"/>
      <c r="E5" s="1086"/>
      <c r="F5" s="1086" t="s">
        <v>146</v>
      </c>
      <c r="G5" s="1086"/>
      <c r="H5" s="1087"/>
      <c r="I5" s="83"/>
      <c r="J5" s="78"/>
    </row>
    <row r="6" spans="1:10" ht="12.75" customHeight="1">
      <c r="A6" s="1059"/>
      <c r="B6" s="1060"/>
      <c r="C6" s="1063" t="s">
        <v>147</v>
      </c>
      <c r="D6" s="1064" t="s">
        <v>148</v>
      </c>
      <c r="E6" s="1064"/>
      <c r="F6" s="1063" t="s">
        <v>147</v>
      </c>
      <c r="G6" s="1064" t="s">
        <v>148</v>
      </c>
      <c r="H6" s="1065"/>
      <c r="I6" s="83"/>
      <c r="J6" s="78"/>
    </row>
    <row r="7" spans="1:10" ht="12.75" customHeight="1">
      <c r="A7" s="1059"/>
      <c r="B7" s="1060"/>
      <c r="C7" s="1063"/>
      <c r="D7" s="1064"/>
      <c r="E7" s="1064"/>
      <c r="F7" s="1063"/>
      <c r="G7" s="1064"/>
      <c r="H7" s="1065"/>
      <c r="I7" s="83"/>
      <c r="J7" s="78"/>
    </row>
    <row r="8" spans="1:10" ht="12.75" customHeight="1">
      <c r="A8" s="1059"/>
      <c r="B8" s="1060"/>
      <c r="C8" s="84" t="s">
        <v>13</v>
      </c>
      <c r="D8" s="84" t="s">
        <v>13</v>
      </c>
      <c r="E8" s="84" t="s">
        <v>14</v>
      </c>
      <c r="F8" s="84" t="s">
        <v>13</v>
      </c>
      <c r="G8" s="84" t="s">
        <v>13</v>
      </c>
      <c r="H8" s="85" t="s">
        <v>14</v>
      </c>
      <c r="I8" s="73"/>
      <c r="J8" s="73"/>
    </row>
    <row r="9" spans="1:10" ht="15">
      <c r="A9" s="1055" t="s">
        <v>43</v>
      </c>
      <c r="B9" s="1056"/>
      <c r="C9" s="90"/>
      <c r="D9" s="90"/>
      <c r="E9" s="90"/>
      <c r="F9" s="167"/>
      <c r="G9" s="167"/>
      <c r="H9" s="168"/>
      <c r="I9" s="73"/>
      <c r="J9" s="72"/>
    </row>
    <row r="10" spans="1:10" ht="15">
      <c r="A10" s="86" t="s">
        <v>53</v>
      </c>
      <c r="B10" s="87"/>
      <c r="C10" s="161">
        <v>0</v>
      </c>
      <c r="D10" s="161">
        <v>0</v>
      </c>
      <c r="E10" s="121">
        <v>0</v>
      </c>
      <c r="F10" s="161">
        <v>331</v>
      </c>
      <c r="G10" s="161">
        <v>331</v>
      </c>
      <c r="H10" s="137">
        <v>100</v>
      </c>
      <c r="I10" s="20"/>
      <c r="J10" s="20"/>
    </row>
    <row r="11" spans="1:10" ht="15">
      <c r="A11" s="86" t="s">
        <v>54</v>
      </c>
      <c r="B11" s="87"/>
      <c r="C11" s="161">
        <v>42</v>
      </c>
      <c r="D11" s="161">
        <v>30</v>
      </c>
      <c r="E11" s="121">
        <v>71.4</v>
      </c>
      <c r="F11" s="161">
        <v>703</v>
      </c>
      <c r="G11" s="161">
        <v>637</v>
      </c>
      <c r="H11" s="137">
        <v>90.6</v>
      </c>
      <c r="I11" s="20"/>
      <c r="J11" s="20"/>
    </row>
    <row r="12" spans="1:10" ht="15">
      <c r="A12" s="1055" t="s">
        <v>44</v>
      </c>
      <c r="B12" s="1056"/>
      <c r="C12" s="169"/>
      <c r="D12" s="169"/>
      <c r="E12" s="170"/>
      <c r="F12" s="169"/>
      <c r="G12" s="169"/>
      <c r="H12" s="171"/>
      <c r="I12" s="18"/>
      <c r="J12" s="18"/>
    </row>
    <row r="13" spans="1:10" ht="15">
      <c r="A13" s="86" t="s">
        <v>53</v>
      </c>
      <c r="B13" s="87"/>
      <c r="C13" s="161">
        <v>0</v>
      </c>
      <c r="D13" s="161">
        <v>0</v>
      </c>
      <c r="E13" s="121">
        <v>0</v>
      </c>
      <c r="F13" s="161">
        <v>119</v>
      </c>
      <c r="G13" s="161">
        <v>116</v>
      </c>
      <c r="H13" s="137">
        <v>97.5</v>
      </c>
      <c r="I13" s="72"/>
      <c r="J13" s="72"/>
    </row>
    <row r="14" spans="1:10" ht="15">
      <c r="A14" s="86" t="s">
        <v>54</v>
      </c>
      <c r="B14" s="87"/>
      <c r="C14" s="161">
        <v>42</v>
      </c>
      <c r="D14" s="161">
        <v>40</v>
      </c>
      <c r="E14" s="121">
        <v>95.2</v>
      </c>
      <c r="F14" s="161">
        <v>720</v>
      </c>
      <c r="G14" s="161">
        <v>676</v>
      </c>
      <c r="H14" s="137">
        <v>93.9</v>
      </c>
      <c r="I14" s="72"/>
      <c r="J14" s="72"/>
    </row>
    <row r="15" spans="1:10" ht="15">
      <c r="A15" s="1055" t="s">
        <v>57</v>
      </c>
      <c r="B15" s="1056"/>
      <c r="C15" s="169"/>
      <c r="D15" s="169"/>
      <c r="E15" s="170"/>
      <c r="F15" s="169"/>
      <c r="G15" s="169"/>
      <c r="H15" s="171"/>
      <c r="I15" s="20"/>
      <c r="J15" s="20"/>
    </row>
    <row r="16" spans="1:10" ht="15">
      <c r="A16" s="86" t="s">
        <v>53</v>
      </c>
      <c r="B16" s="87"/>
      <c r="C16" s="161">
        <v>22</v>
      </c>
      <c r="D16" s="161">
        <v>22</v>
      </c>
      <c r="E16" s="121">
        <v>100</v>
      </c>
      <c r="F16" s="161">
        <v>115</v>
      </c>
      <c r="G16" s="161">
        <v>111</v>
      </c>
      <c r="H16" s="137">
        <v>96.52</v>
      </c>
      <c r="I16" s="20"/>
      <c r="J16" s="20"/>
    </row>
    <row r="17" spans="1:10" ht="15">
      <c r="A17" s="86" t="s">
        <v>54</v>
      </c>
      <c r="B17" s="87"/>
      <c r="C17" s="161">
        <v>32</v>
      </c>
      <c r="D17" s="161">
        <v>12</v>
      </c>
      <c r="E17" s="121">
        <v>37.5</v>
      </c>
      <c r="F17" s="161">
        <v>0</v>
      </c>
      <c r="G17" s="161">
        <v>0</v>
      </c>
      <c r="H17" s="137">
        <v>0</v>
      </c>
      <c r="I17" s="20"/>
      <c r="J17" s="20"/>
    </row>
    <row r="18" spans="1:10" ht="15">
      <c r="A18" s="1055" t="s">
        <v>298</v>
      </c>
      <c r="B18" s="1056"/>
      <c r="C18" s="121"/>
      <c r="D18" s="121"/>
      <c r="E18" s="121"/>
      <c r="F18" s="121"/>
      <c r="G18" s="121"/>
      <c r="H18" s="137"/>
      <c r="I18" s="20"/>
      <c r="J18" s="20"/>
    </row>
    <row r="19" spans="1:10" ht="15">
      <c r="A19" s="86" t="s">
        <v>53</v>
      </c>
      <c r="B19" s="87"/>
      <c r="C19" s="121">
        <v>22</v>
      </c>
      <c r="D19" s="121">
        <v>22</v>
      </c>
      <c r="E19" s="121">
        <v>100</v>
      </c>
      <c r="F19" s="121">
        <v>132</v>
      </c>
      <c r="G19" s="121">
        <v>127</v>
      </c>
      <c r="H19" s="137">
        <v>96.21</v>
      </c>
      <c r="I19" s="20"/>
      <c r="J19" s="20"/>
    </row>
    <row r="20" spans="1:10" ht="15.75" thickBot="1">
      <c r="A20" s="88" t="s">
        <v>54</v>
      </c>
      <c r="B20" s="89"/>
      <c r="C20" s="155">
        <v>0</v>
      </c>
      <c r="D20" s="155">
        <v>0</v>
      </c>
      <c r="E20" s="155">
        <v>0</v>
      </c>
      <c r="F20" s="155">
        <v>1006</v>
      </c>
      <c r="G20" s="155">
        <v>943</v>
      </c>
      <c r="H20" s="172">
        <v>93.74</v>
      </c>
      <c r="I20" s="20"/>
      <c r="J20" s="20"/>
    </row>
    <row r="21" ht="15.75" thickBot="1"/>
    <row r="22" spans="1:10" ht="36" customHeight="1" thickBot="1">
      <c r="A22" s="1076" t="s">
        <v>115</v>
      </c>
      <c r="B22" s="1077"/>
      <c r="C22" s="1077"/>
      <c r="D22" s="1077"/>
      <c r="E22" s="1077"/>
      <c r="F22" s="1077"/>
      <c r="G22" s="1077"/>
      <c r="H22" s="1077"/>
      <c r="I22" s="1077"/>
      <c r="J22" s="1078"/>
    </row>
    <row r="23" spans="1:10" ht="15.75" thickBot="1">
      <c r="A23" s="1079" t="s">
        <v>329</v>
      </c>
      <c r="B23" s="1080"/>
      <c r="C23" s="1080"/>
      <c r="D23" s="1080"/>
      <c r="E23" s="1080"/>
      <c r="F23" s="1080"/>
      <c r="G23" s="1080"/>
      <c r="H23" s="1080"/>
      <c r="I23" s="1080"/>
      <c r="J23" s="1081"/>
    </row>
    <row r="24" spans="1:10" ht="22.5" customHeight="1" thickBot="1">
      <c r="A24" s="231"/>
      <c r="B24" s="232"/>
      <c r="C24" s="1066" t="s">
        <v>330</v>
      </c>
      <c r="D24" s="1067"/>
      <c r="E24" s="1067"/>
      <c r="F24" s="1067"/>
      <c r="G24" s="1074" t="s">
        <v>146</v>
      </c>
      <c r="H24" s="1067"/>
      <c r="I24" s="1067"/>
      <c r="J24" s="1075"/>
    </row>
    <row r="25" spans="1:10" ht="36.75" customHeight="1" thickBot="1">
      <c r="A25" s="1061" t="s">
        <v>31</v>
      </c>
      <c r="B25" s="1061" t="s">
        <v>331</v>
      </c>
      <c r="C25" s="1066" t="s">
        <v>332</v>
      </c>
      <c r="D25" s="1067"/>
      <c r="E25" s="1066" t="s">
        <v>333</v>
      </c>
      <c r="F25" s="1067"/>
      <c r="G25" s="1074" t="s">
        <v>332</v>
      </c>
      <c r="H25" s="1075"/>
      <c r="I25" s="1067" t="s">
        <v>333</v>
      </c>
      <c r="J25" s="1075"/>
    </row>
    <row r="26" spans="1:10" ht="15.75" thickBot="1">
      <c r="A26" s="1062"/>
      <c r="B26" s="1062"/>
      <c r="C26" s="233" t="s">
        <v>13</v>
      </c>
      <c r="D26" s="233" t="s">
        <v>14</v>
      </c>
      <c r="E26" s="234" t="s">
        <v>13</v>
      </c>
      <c r="F26" s="235" t="s">
        <v>14</v>
      </c>
      <c r="G26" s="236" t="s">
        <v>13</v>
      </c>
      <c r="H26" s="233" t="s">
        <v>14</v>
      </c>
      <c r="I26" s="234" t="s">
        <v>13</v>
      </c>
      <c r="J26" s="233" t="s">
        <v>14</v>
      </c>
    </row>
    <row r="27" spans="1:10" ht="18" customHeight="1">
      <c r="A27" s="1053" t="s">
        <v>298</v>
      </c>
      <c r="B27" s="237" t="s">
        <v>53</v>
      </c>
      <c r="C27" s="307">
        <v>18</v>
      </c>
      <c r="D27" s="238">
        <v>81.82</v>
      </c>
      <c r="E27" s="238">
        <v>4</v>
      </c>
      <c r="F27" s="238">
        <v>18.18</v>
      </c>
      <c r="G27" s="238">
        <v>112</v>
      </c>
      <c r="H27" s="238">
        <v>88.19</v>
      </c>
      <c r="I27" s="238">
        <v>15</v>
      </c>
      <c r="J27" s="239">
        <v>11.81</v>
      </c>
    </row>
    <row r="28" spans="1:10" ht="18" customHeight="1" thickBot="1">
      <c r="A28" s="1054"/>
      <c r="B28" s="240" t="s">
        <v>54</v>
      </c>
      <c r="C28" s="308">
        <v>0</v>
      </c>
      <c r="D28" s="241">
        <v>0</v>
      </c>
      <c r="E28" s="241">
        <v>0</v>
      </c>
      <c r="F28" s="241">
        <v>0</v>
      </c>
      <c r="G28" s="241">
        <v>925</v>
      </c>
      <c r="H28" s="241">
        <v>98.09</v>
      </c>
      <c r="I28" s="241">
        <v>18</v>
      </c>
      <c r="J28" s="242">
        <v>1.91</v>
      </c>
    </row>
    <row r="29" ht="12.75"/>
    <row r="30" ht="12.75"/>
    <row r="31" ht="12.75"/>
    <row r="32" ht="12.75"/>
    <row r="33" ht="12.75"/>
  </sheetData>
  <sheetProtection/>
  <mergeCells count="24">
    <mergeCell ref="A1:H2"/>
    <mergeCell ref="G25:H25"/>
    <mergeCell ref="A22:J22"/>
    <mergeCell ref="A23:J23"/>
    <mergeCell ref="C24:F24"/>
    <mergeCell ref="G24:J24"/>
    <mergeCell ref="C3:H4"/>
    <mergeCell ref="C5:E5"/>
    <mergeCell ref="I25:J25"/>
    <mergeCell ref="F5:H5"/>
    <mergeCell ref="C6:C7"/>
    <mergeCell ref="D6:E7"/>
    <mergeCell ref="F6:F7"/>
    <mergeCell ref="G6:H7"/>
    <mergeCell ref="C25:D25"/>
    <mergeCell ref="E25:F25"/>
    <mergeCell ref="A27:A28"/>
    <mergeCell ref="A9:B9"/>
    <mergeCell ref="A12:B12"/>
    <mergeCell ref="A15:B15"/>
    <mergeCell ref="A18:B18"/>
    <mergeCell ref="A3:B8"/>
    <mergeCell ref="A25:A26"/>
    <mergeCell ref="B25:B26"/>
  </mergeCells>
  <printOptions/>
  <pageMargins left="0.7" right="0.7" top="0.75" bottom="0.75" header="0.3" footer="0.3"/>
  <pageSetup horizontalDpi="600" verticalDpi="600" orientation="landscape" scale="75" r:id="rId2"/>
  <headerFooter alignWithMargins="0">
    <oddHeader>&amp;L2009 Master Plan Annual Update Data Section</oddHeader>
    <oddFooter xml:space="preserve">&amp;LSt. Mary's&amp;RData Section Page: &amp;P  </oddFooter>
  </headerFooter>
  <drawing r:id="rId1"/>
</worksheet>
</file>

<file path=xl/worksheets/sheet22.xml><?xml version="1.0" encoding="utf-8"?>
<worksheet xmlns="http://schemas.openxmlformats.org/spreadsheetml/2006/main" xmlns:r="http://schemas.openxmlformats.org/officeDocument/2006/relationships">
  <sheetPr>
    <tabColor rgb="FFFFC000"/>
  </sheetPr>
  <dimension ref="A1:M15"/>
  <sheetViews>
    <sheetView view="pageLayout" workbookViewId="0" topLeftCell="A1">
      <selection activeCell="O12" sqref="N12:O13"/>
    </sheetView>
  </sheetViews>
  <sheetFormatPr defaultColWidth="9.140625" defaultRowHeight="12.75"/>
  <cols>
    <col min="1" max="1" width="15.7109375" style="70" customWidth="1"/>
    <col min="2" max="13" width="8.7109375" style="70" customWidth="1"/>
    <col min="14" max="16384" width="9.140625" style="70" customWidth="1"/>
  </cols>
  <sheetData>
    <row r="1" spans="1:13" ht="15">
      <c r="A1" s="1068" t="s">
        <v>116</v>
      </c>
      <c r="B1" s="1069"/>
      <c r="C1" s="1069"/>
      <c r="D1" s="1069"/>
      <c r="E1" s="1069"/>
      <c r="F1" s="1069"/>
      <c r="G1" s="1069"/>
      <c r="H1" s="1069"/>
      <c r="I1" s="1069"/>
      <c r="J1" s="1069"/>
      <c r="K1" s="1069"/>
      <c r="L1" s="1069"/>
      <c r="M1" s="1070"/>
    </row>
    <row r="2" spans="1:13" ht="15" customHeight="1" thickBot="1">
      <c r="A2" s="1089"/>
      <c r="B2" s="1090"/>
      <c r="C2" s="1090"/>
      <c r="D2" s="1090"/>
      <c r="E2" s="1090"/>
      <c r="F2" s="1090"/>
      <c r="G2" s="1090"/>
      <c r="H2" s="1090"/>
      <c r="I2" s="1090"/>
      <c r="J2" s="1090"/>
      <c r="K2" s="1090"/>
      <c r="L2" s="1090"/>
      <c r="M2" s="1091"/>
    </row>
    <row r="3" spans="1:13" ht="15" customHeight="1">
      <c r="A3" s="1092" t="s">
        <v>55</v>
      </c>
      <c r="B3" s="1094" t="s">
        <v>60</v>
      </c>
      <c r="C3" s="1094"/>
      <c r="D3" s="1094"/>
      <c r="E3" s="1094" t="s">
        <v>61</v>
      </c>
      <c r="F3" s="1094"/>
      <c r="G3" s="1094"/>
      <c r="H3" s="1094" t="s">
        <v>62</v>
      </c>
      <c r="I3" s="1094"/>
      <c r="J3" s="1094"/>
      <c r="K3" s="1094" t="s">
        <v>63</v>
      </c>
      <c r="L3" s="1094"/>
      <c r="M3" s="1096"/>
    </row>
    <row r="4" spans="1:13" ht="15" customHeight="1">
      <c r="A4" s="1093"/>
      <c r="B4" s="1095"/>
      <c r="C4" s="1095"/>
      <c r="D4" s="1095"/>
      <c r="E4" s="1095"/>
      <c r="F4" s="1095"/>
      <c r="G4" s="1095"/>
      <c r="H4" s="1095"/>
      <c r="I4" s="1095"/>
      <c r="J4" s="1095"/>
      <c r="K4" s="1095"/>
      <c r="L4" s="1095"/>
      <c r="M4" s="1097"/>
    </row>
    <row r="5" spans="1:13" ht="15">
      <c r="A5" s="1093"/>
      <c r="B5" s="1095"/>
      <c r="C5" s="1095"/>
      <c r="D5" s="1095"/>
      <c r="E5" s="1095"/>
      <c r="F5" s="1095"/>
      <c r="G5" s="1095"/>
      <c r="H5" s="1095"/>
      <c r="I5" s="1095"/>
      <c r="J5" s="1095"/>
      <c r="K5" s="1095"/>
      <c r="L5" s="1095"/>
      <c r="M5" s="1097"/>
    </row>
    <row r="6" spans="1:13" ht="30">
      <c r="A6" s="1093"/>
      <c r="B6" s="93" t="s">
        <v>58</v>
      </c>
      <c r="C6" s="93" t="s">
        <v>59</v>
      </c>
      <c r="D6" s="91" t="s">
        <v>14</v>
      </c>
      <c r="E6" s="93" t="s">
        <v>58</v>
      </c>
      <c r="F6" s="93" t="s">
        <v>59</v>
      </c>
      <c r="G6" s="91" t="s">
        <v>14</v>
      </c>
      <c r="H6" s="93" t="s">
        <v>58</v>
      </c>
      <c r="I6" s="93" t="s">
        <v>59</v>
      </c>
      <c r="J6" s="91" t="s">
        <v>14</v>
      </c>
      <c r="K6" s="91" t="s">
        <v>58</v>
      </c>
      <c r="L6" s="93" t="s">
        <v>59</v>
      </c>
      <c r="M6" s="92" t="s">
        <v>14</v>
      </c>
    </row>
    <row r="7" spans="1:13" ht="15">
      <c r="A7" s="94" t="s">
        <v>56</v>
      </c>
      <c r="B7" s="121">
        <v>26</v>
      </c>
      <c r="C7" s="121">
        <v>1260</v>
      </c>
      <c r="D7" s="121">
        <v>2</v>
      </c>
      <c r="E7" s="121">
        <v>90</v>
      </c>
      <c r="F7" s="121">
        <v>1260</v>
      </c>
      <c r="G7" s="121">
        <v>7.1</v>
      </c>
      <c r="H7" s="121">
        <v>2</v>
      </c>
      <c r="I7" s="121">
        <v>1260</v>
      </c>
      <c r="J7" s="121">
        <v>0.16</v>
      </c>
      <c r="K7" s="121">
        <v>34</v>
      </c>
      <c r="L7" s="121">
        <v>1260</v>
      </c>
      <c r="M7" s="137">
        <v>2.7</v>
      </c>
    </row>
    <row r="8" spans="1:13" ht="15">
      <c r="A8" s="94" t="s">
        <v>57</v>
      </c>
      <c r="B8" s="121">
        <v>12</v>
      </c>
      <c r="C8" s="121">
        <v>1275</v>
      </c>
      <c r="D8" s="121">
        <v>0.94</v>
      </c>
      <c r="E8" s="121">
        <v>103</v>
      </c>
      <c r="F8" s="121">
        <v>1275</v>
      </c>
      <c r="G8" s="121">
        <v>8.08</v>
      </c>
      <c r="H8" s="121">
        <v>0</v>
      </c>
      <c r="I8" s="121">
        <v>1275</v>
      </c>
      <c r="J8" s="121">
        <v>0</v>
      </c>
      <c r="K8" s="121">
        <v>18</v>
      </c>
      <c r="L8" s="121">
        <v>1275</v>
      </c>
      <c r="M8" s="137">
        <v>1.41</v>
      </c>
    </row>
    <row r="9" spans="1:13" ht="15" customHeight="1">
      <c r="A9" s="1098" t="s">
        <v>298</v>
      </c>
      <c r="B9" s="1100">
        <v>24</v>
      </c>
      <c r="C9" s="1100">
        <v>1298</v>
      </c>
      <c r="D9" s="1100">
        <v>1.85</v>
      </c>
      <c r="E9" s="1100">
        <v>47</v>
      </c>
      <c r="F9" s="1100">
        <v>1298</v>
      </c>
      <c r="G9" s="1100">
        <v>3.62</v>
      </c>
      <c r="H9" s="1100">
        <v>4</v>
      </c>
      <c r="I9" s="1100">
        <v>1298</v>
      </c>
      <c r="J9" s="1100">
        <v>0.31</v>
      </c>
      <c r="K9" s="1100">
        <v>7</v>
      </c>
      <c r="L9" s="1100">
        <v>1298</v>
      </c>
      <c r="M9" s="1102">
        <v>0.54</v>
      </c>
    </row>
    <row r="10" spans="1:13" ht="15.75" thickBot="1">
      <c r="A10" s="1099"/>
      <c r="B10" s="1101"/>
      <c r="C10" s="1101"/>
      <c r="D10" s="1101"/>
      <c r="E10" s="1101"/>
      <c r="F10" s="1101"/>
      <c r="G10" s="1101"/>
      <c r="H10" s="1104"/>
      <c r="I10" s="1101"/>
      <c r="J10" s="1101"/>
      <c r="K10" s="1101"/>
      <c r="L10" s="1101"/>
      <c r="M10" s="1103"/>
    </row>
    <row r="11" spans="1:13" ht="15.75" customHeight="1">
      <c r="A11" s="1088" t="s">
        <v>133</v>
      </c>
      <c r="B11" s="1088"/>
      <c r="C11" s="1088"/>
      <c r="D11" s="1088"/>
      <c r="E11" s="1088"/>
      <c r="F11" s="1088"/>
      <c r="G11" s="1088"/>
      <c r="H11" s="1088"/>
      <c r="I11" s="1088"/>
      <c r="J11" s="1088"/>
      <c r="K11" s="1088"/>
      <c r="L11" s="1088"/>
      <c r="M11" s="1088"/>
    </row>
    <row r="12" spans="1:13" ht="15">
      <c r="A12" s="1088"/>
      <c r="B12" s="1088"/>
      <c r="C12" s="1088"/>
      <c r="D12" s="1088"/>
      <c r="E12" s="1088"/>
      <c r="F12" s="1088"/>
      <c r="G12" s="1088"/>
      <c r="H12" s="1088"/>
      <c r="I12" s="1088"/>
      <c r="J12" s="1088"/>
      <c r="K12" s="1088"/>
      <c r="L12" s="1088"/>
      <c r="M12" s="1088"/>
    </row>
    <row r="13" spans="1:13" ht="15">
      <c r="A13" s="1088"/>
      <c r="B13" s="1088"/>
      <c r="C13" s="1088"/>
      <c r="D13" s="1088"/>
      <c r="E13" s="1088"/>
      <c r="F13" s="1088"/>
      <c r="G13" s="1088"/>
      <c r="H13" s="1088"/>
      <c r="I13" s="1088"/>
      <c r="J13" s="1088"/>
      <c r="K13" s="1088"/>
      <c r="L13" s="1088"/>
      <c r="M13" s="1088"/>
    </row>
    <row r="14" ht="15">
      <c r="A14" s="19" t="s">
        <v>290</v>
      </c>
    </row>
    <row r="15" ht="15">
      <c r="A15" s="19" t="s">
        <v>122</v>
      </c>
    </row>
  </sheetData>
  <sheetProtection/>
  <mergeCells count="20">
    <mergeCell ref="D9:D10"/>
    <mergeCell ref="E9:E10"/>
    <mergeCell ref="F9:F10"/>
    <mergeCell ref="G9:G10"/>
    <mergeCell ref="L9:L10"/>
    <mergeCell ref="M9:M10"/>
    <mergeCell ref="H9:H10"/>
    <mergeCell ref="I9:I10"/>
    <mergeCell ref="J9:J10"/>
    <mergeCell ref="K9:K10"/>
    <mergeCell ref="A11:M13"/>
    <mergeCell ref="A1:M2"/>
    <mergeCell ref="A3:A6"/>
    <mergeCell ref="B3:D5"/>
    <mergeCell ref="E3:G5"/>
    <mergeCell ref="H3:J5"/>
    <mergeCell ref="K3:M5"/>
    <mergeCell ref="A9:A10"/>
    <mergeCell ref="B9:B10"/>
    <mergeCell ref="C9:C10"/>
  </mergeCells>
  <printOptions/>
  <pageMargins left="0.7" right="0.7" top="0.75" bottom="0.75" header="0.3" footer="0.3"/>
  <pageSetup horizontalDpi="600" verticalDpi="600" orientation="landscape" scale="75" r:id="rId1"/>
  <headerFooter alignWithMargins="0">
    <oddHeader>&amp;L2009 Master Plan Annual Update Data Section</oddHeader>
    <oddFooter xml:space="preserve">&amp;L&amp;"-,Regular"St. Mary's&amp;RData Section Page: &amp;P  </oddFooter>
  </headerFooter>
</worksheet>
</file>

<file path=xl/worksheets/sheet23.xml><?xml version="1.0" encoding="utf-8"?>
<worksheet xmlns="http://schemas.openxmlformats.org/spreadsheetml/2006/main" xmlns:r="http://schemas.openxmlformats.org/officeDocument/2006/relationships">
  <sheetPr>
    <tabColor rgb="FFFFC000"/>
  </sheetPr>
  <dimension ref="A1:O25"/>
  <sheetViews>
    <sheetView view="pageLayout" workbookViewId="0" topLeftCell="A1">
      <selection activeCell="R12" sqref="R12"/>
    </sheetView>
  </sheetViews>
  <sheetFormatPr defaultColWidth="9.140625" defaultRowHeight="12.75"/>
  <cols>
    <col min="1" max="1" width="11.7109375" style="70" customWidth="1"/>
    <col min="2" max="5" width="7.7109375" style="70" customWidth="1"/>
    <col min="6" max="6" width="9.8515625" style="70" customWidth="1"/>
    <col min="7" max="7" width="10.140625" style="70" customWidth="1"/>
    <col min="8" max="9" width="6.00390625" style="70" customWidth="1"/>
    <col min="10" max="15" width="7.7109375" style="70" customWidth="1"/>
    <col min="16" max="16384" width="9.140625" style="70" customWidth="1"/>
  </cols>
  <sheetData>
    <row r="1" spans="1:14" ht="15" customHeight="1">
      <c r="A1" s="1068" t="s">
        <v>121</v>
      </c>
      <c r="B1" s="1131"/>
      <c r="C1" s="1131"/>
      <c r="D1" s="1131"/>
      <c r="E1" s="1132"/>
      <c r="F1" s="1069" t="s">
        <v>113</v>
      </c>
      <c r="G1" s="1069"/>
      <c r="H1" s="1069"/>
      <c r="I1" s="1069"/>
      <c r="J1" s="1069"/>
      <c r="K1" s="1069"/>
      <c r="L1" s="1069"/>
      <c r="M1" s="1069"/>
      <c r="N1" s="1070"/>
    </row>
    <row r="2" spans="1:14" ht="25.5" customHeight="1" thickBot="1">
      <c r="A2" s="1133"/>
      <c r="B2" s="1134"/>
      <c r="C2" s="1134"/>
      <c r="D2" s="1134"/>
      <c r="E2" s="1135"/>
      <c r="F2" s="1090"/>
      <c r="G2" s="1090"/>
      <c r="H2" s="1090"/>
      <c r="I2" s="1090"/>
      <c r="J2" s="1090"/>
      <c r="K2" s="1090"/>
      <c r="L2" s="1090"/>
      <c r="M2" s="1090"/>
      <c r="N2" s="1091"/>
    </row>
    <row r="3" spans="1:15" ht="25.5" customHeight="1">
      <c r="A3" s="1121" t="s">
        <v>31</v>
      </c>
      <c r="B3" s="1123" t="s">
        <v>40</v>
      </c>
      <c r="C3" s="815"/>
      <c r="D3" s="1123" t="s">
        <v>112</v>
      </c>
      <c r="E3" s="816"/>
      <c r="F3" s="1140"/>
      <c r="G3" s="1114" t="s">
        <v>18</v>
      </c>
      <c r="H3" s="1114"/>
      <c r="I3" s="1144" t="s">
        <v>132</v>
      </c>
      <c r="J3" s="1144"/>
      <c r="K3" s="1144"/>
      <c r="L3" s="1114" t="s">
        <v>131</v>
      </c>
      <c r="M3" s="1114"/>
      <c r="N3" s="1115"/>
      <c r="O3" s="71"/>
    </row>
    <row r="4" spans="1:15" ht="26.25" customHeight="1">
      <c r="A4" s="1122"/>
      <c r="B4" s="1124"/>
      <c r="C4" s="1124"/>
      <c r="D4" s="1124"/>
      <c r="E4" s="1125"/>
      <c r="F4" s="1141"/>
      <c r="G4" s="1116"/>
      <c r="H4" s="1116"/>
      <c r="I4" s="1145"/>
      <c r="J4" s="1145"/>
      <c r="K4" s="1145"/>
      <c r="L4" s="1116"/>
      <c r="M4" s="1116"/>
      <c r="N4" s="1117"/>
      <c r="O4" s="71"/>
    </row>
    <row r="5" spans="1:14" ht="18" customHeight="1">
      <c r="A5" s="96" t="s">
        <v>41</v>
      </c>
      <c r="B5" s="1105">
        <v>70.9</v>
      </c>
      <c r="C5" s="1106"/>
      <c r="D5" s="1105">
        <v>29.1</v>
      </c>
      <c r="E5" s="1107"/>
      <c r="F5" s="1142" t="s">
        <v>298</v>
      </c>
      <c r="G5" s="1136">
        <v>90</v>
      </c>
      <c r="H5" s="1136"/>
      <c r="I5" s="1136">
        <v>90</v>
      </c>
      <c r="J5" s="1136"/>
      <c r="K5" s="1136"/>
      <c r="L5" s="1147">
        <v>1</v>
      </c>
      <c r="M5" s="1148"/>
      <c r="N5" s="1149"/>
    </row>
    <row r="6" spans="1:14" ht="21.75" customHeight="1" thickBot="1">
      <c r="A6" s="96" t="s">
        <v>42</v>
      </c>
      <c r="B6" s="1105">
        <v>89.6</v>
      </c>
      <c r="C6" s="1106"/>
      <c r="D6" s="1105">
        <v>10.4</v>
      </c>
      <c r="E6" s="1107"/>
      <c r="F6" s="1143"/>
      <c r="G6" s="1137"/>
      <c r="H6" s="1137"/>
      <c r="I6" s="1137"/>
      <c r="J6" s="1137"/>
      <c r="K6" s="1137"/>
      <c r="L6" s="1150"/>
      <c r="M6" s="1151"/>
      <c r="N6" s="1152"/>
    </row>
    <row r="7" spans="1:13" ht="18" customHeight="1">
      <c r="A7" s="96" t="s">
        <v>43</v>
      </c>
      <c r="B7" s="1105">
        <v>93.3</v>
      </c>
      <c r="C7" s="1106"/>
      <c r="D7" s="1105">
        <v>6.7</v>
      </c>
      <c r="E7" s="1107"/>
      <c r="G7" s="72"/>
      <c r="H7" s="73"/>
      <c r="I7" s="74"/>
      <c r="J7" s="75"/>
      <c r="K7" s="75"/>
      <c r="L7" s="75"/>
      <c r="M7" s="75"/>
    </row>
    <row r="8" spans="1:13" ht="19.5" customHeight="1">
      <c r="A8" s="96" t="s">
        <v>44</v>
      </c>
      <c r="B8" s="1105">
        <v>94.2</v>
      </c>
      <c r="C8" s="1106"/>
      <c r="D8" s="1105">
        <v>5.8</v>
      </c>
      <c r="E8" s="1107"/>
      <c r="G8" s="76"/>
      <c r="H8" s="73"/>
      <c r="I8" s="74"/>
      <c r="J8" s="75"/>
      <c r="K8" s="75"/>
      <c r="L8" s="75"/>
      <c r="M8" s="75"/>
    </row>
    <row r="9" spans="1:13" ht="18" customHeight="1">
      <c r="A9" s="96" t="s">
        <v>108</v>
      </c>
      <c r="B9" s="1105">
        <v>92.9</v>
      </c>
      <c r="C9" s="1106"/>
      <c r="D9" s="1105">
        <v>7.1</v>
      </c>
      <c r="E9" s="1107"/>
      <c r="G9" s="72"/>
      <c r="H9" s="72"/>
      <c r="I9" s="72"/>
      <c r="J9" s="72"/>
      <c r="K9" s="72"/>
      <c r="L9" s="72"/>
      <c r="M9" s="72"/>
    </row>
    <row r="10" spans="1:5" ht="15.75" thickBot="1">
      <c r="A10" s="97" t="s">
        <v>298</v>
      </c>
      <c r="B10" s="1138">
        <v>93.85</v>
      </c>
      <c r="C10" s="1138"/>
      <c r="D10" s="1138">
        <v>6.15</v>
      </c>
      <c r="E10" s="1139"/>
    </row>
    <row r="11" spans="1:4" s="72" customFormat="1" ht="15">
      <c r="A11" s="74"/>
      <c r="B11" s="77"/>
      <c r="D11" s="77"/>
    </row>
    <row r="12" spans="1:4" s="72" customFormat="1" ht="15.75" thickBot="1">
      <c r="A12" s="78"/>
      <c r="B12" s="77"/>
      <c r="D12" s="77"/>
    </row>
    <row r="13" spans="1:15" ht="15">
      <c r="A13" s="1068" t="s">
        <v>291</v>
      </c>
      <c r="B13" s="1069"/>
      <c r="C13" s="1069"/>
      <c r="D13" s="1069"/>
      <c r="E13" s="1069"/>
      <c r="F13" s="1069"/>
      <c r="G13" s="1069"/>
      <c r="H13" s="1069"/>
      <c r="I13" s="1069"/>
      <c r="J13" s="1069"/>
      <c r="K13" s="1069"/>
      <c r="L13" s="1069"/>
      <c r="M13" s="1069"/>
      <c r="N13" s="1069"/>
      <c r="O13" s="1070"/>
    </row>
    <row r="14" spans="1:15" ht="15" customHeight="1" thickBot="1">
      <c r="A14" s="1089"/>
      <c r="B14" s="1090"/>
      <c r="C14" s="1090"/>
      <c r="D14" s="1090"/>
      <c r="E14" s="1090"/>
      <c r="F14" s="1090"/>
      <c r="G14" s="1090"/>
      <c r="H14" s="1090"/>
      <c r="I14" s="1090"/>
      <c r="J14" s="1090"/>
      <c r="K14" s="1090"/>
      <c r="L14" s="1090"/>
      <c r="M14" s="1090"/>
      <c r="N14" s="1090"/>
      <c r="O14" s="1091"/>
    </row>
    <row r="15" spans="1:15" s="79" customFormat="1" ht="15" customHeight="1">
      <c r="A15" s="1118" t="s">
        <v>31</v>
      </c>
      <c r="B15" s="1108" t="s">
        <v>45</v>
      </c>
      <c r="C15" s="1109"/>
      <c r="D15" s="1108" t="s">
        <v>46</v>
      </c>
      <c r="E15" s="1126"/>
      <c r="F15" s="1108" t="s">
        <v>47</v>
      </c>
      <c r="G15" s="1109"/>
      <c r="H15" s="1108" t="s">
        <v>48</v>
      </c>
      <c r="I15" s="1109"/>
      <c r="J15" s="1108" t="s">
        <v>49</v>
      </c>
      <c r="K15" s="1109"/>
      <c r="L15" s="1108" t="s">
        <v>50</v>
      </c>
      <c r="M15" s="1109"/>
      <c r="N15" s="1108" t="s">
        <v>16</v>
      </c>
      <c r="O15" s="1153"/>
    </row>
    <row r="16" spans="1:15" s="79" customFormat="1" ht="15" customHeight="1">
      <c r="A16" s="1119"/>
      <c r="B16" s="1110"/>
      <c r="C16" s="1111"/>
      <c r="D16" s="1110"/>
      <c r="E16" s="1127"/>
      <c r="F16" s="1110"/>
      <c r="G16" s="1111"/>
      <c r="H16" s="1110"/>
      <c r="I16" s="1111"/>
      <c r="J16" s="1110"/>
      <c r="K16" s="1111"/>
      <c r="L16" s="1110"/>
      <c r="M16" s="1111"/>
      <c r="N16" s="1110"/>
      <c r="O16" s="1154"/>
    </row>
    <row r="17" spans="1:15" ht="15.75" customHeight="1">
      <c r="A17" s="1119"/>
      <c r="B17" s="1112"/>
      <c r="C17" s="1113"/>
      <c r="D17" s="1112"/>
      <c r="E17" s="1128"/>
      <c r="F17" s="1112"/>
      <c r="G17" s="1113"/>
      <c r="H17" s="1112"/>
      <c r="I17" s="1113"/>
      <c r="J17" s="1112"/>
      <c r="K17" s="1113"/>
      <c r="L17" s="1112"/>
      <c r="M17" s="1113"/>
      <c r="N17" s="1112"/>
      <c r="O17" s="1155"/>
    </row>
    <row r="18" spans="1:15" ht="15">
      <c r="A18" s="1119"/>
      <c r="B18" s="1064" t="s">
        <v>13</v>
      </c>
      <c r="C18" s="1064" t="s">
        <v>14</v>
      </c>
      <c r="D18" s="1064" t="s">
        <v>13</v>
      </c>
      <c r="E18" s="1129" t="s">
        <v>14</v>
      </c>
      <c r="F18" s="1064" t="s">
        <v>13</v>
      </c>
      <c r="G18" s="1064" t="s">
        <v>14</v>
      </c>
      <c r="H18" s="1064" t="s">
        <v>13</v>
      </c>
      <c r="I18" s="1064" t="s">
        <v>14</v>
      </c>
      <c r="J18" s="1064" t="s">
        <v>13</v>
      </c>
      <c r="K18" s="1064" t="s">
        <v>14</v>
      </c>
      <c r="L18" s="1064" t="s">
        <v>13</v>
      </c>
      <c r="M18" s="1064" t="s">
        <v>14</v>
      </c>
      <c r="N18" s="1063" t="s">
        <v>51</v>
      </c>
      <c r="O18" s="1146" t="s">
        <v>52</v>
      </c>
    </row>
    <row r="19" spans="1:15" ht="15">
      <c r="A19" s="1120"/>
      <c r="B19" s="1064"/>
      <c r="C19" s="1064"/>
      <c r="D19" s="1064"/>
      <c r="E19" s="1130"/>
      <c r="F19" s="1064"/>
      <c r="G19" s="1064"/>
      <c r="H19" s="1064"/>
      <c r="I19" s="1064"/>
      <c r="J19" s="1064"/>
      <c r="K19" s="1064"/>
      <c r="L19" s="1064"/>
      <c r="M19" s="1064"/>
      <c r="N19" s="1063"/>
      <c r="O19" s="1146"/>
    </row>
    <row r="20" spans="1:15" ht="15">
      <c r="A20" s="80" t="s">
        <v>43</v>
      </c>
      <c r="B20" s="161">
        <v>17</v>
      </c>
      <c r="C20" s="162">
        <v>0.63</v>
      </c>
      <c r="D20" s="161">
        <v>9</v>
      </c>
      <c r="E20" s="162">
        <v>0.34</v>
      </c>
      <c r="F20" s="161">
        <v>16</v>
      </c>
      <c r="G20" s="162">
        <v>0.6</v>
      </c>
      <c r="H20" s="161">
        <v>47</v>
      </c>
      <c r="I20" s="162">
        <v>1.76</v>
      </c>
      <c r="J20" s="161">
        <v>70</v>
      </c>
      <c r="K20" s="162">
        <v>2.62</v>
      </c>
      <c r="L20" s="161">
        <v>36</v>
      </c>
      <c r="M20" s="162">
        <v>1.34</v>
      </c>
      <c r="N20" s="161">
        <v>178</v>
      </c>
      <c r="O20" s="163">
        <v>2670</v>
      </c>
    </row>
    <row r="21" spans="1:15" ht="15">
      <c r="A21" s="80" t="s">
        <v>44</v>
      </c>
      <c r="B21" s="161">
        <v>10</v>
      </c>
      <c r="C21" s="162">
        <v>0.49</v>
      </c>
      <c r="D21" s="161">
        <v>0</v>
      </c>
      <c r="E21" s="162">
        <v>0</v>
      </c>
      <c r="F21" s="161">
        <v>0</v>
      </c>
      <c r="G21" s="162">
        <v>0</v>
      </c>
      <c r="H21" s="161">
        <v>48</v>
      </c>
      <c r="I21" s="162">
        <v>2.35</v>
      </c>
      <c r="J21" s="161">
        <v>38</v>
      </c>
      <c r="K21" s="162">
        <v>1.86</v>
      </c>
      <c r="L21" s="161">
        <v>22</v>
      </c>
      <c r="M21" s="162">
        <v>1.08</v>
      </c>
      <c r="N21" s="161">
        <v>113</v>
      </c>
      <c r="O21" s="163">
        <v>2039</v>
      </c>
    </row>
    <row r="22" spans="1:15" ht="15.75" thickBot="1">
      <c r="A22" s="81" t="s">
        <v>57</v>
      </c>
      <c r="B22" s="164">
        <v>5</v>
      </c>
      <c r="C22" s="164">
        <v>0.21</v>
      </c>
      <c r="D22" s="164">
        <v>6</v>
      </c>
      <c r="E22" s="164">
        <v>0.25</v>
      </c>
      <c r="F22" s="164">
        <v>0</v>
      </c>
      <c r="G22" s="165">
        <v>0</v>
      </c>
      <c r="H22" s="164">
        <v>49</v>
      </c>
      <c r="I22" s="165">
        <v>2</v>
      </c>
      <c r="J22" s="164">
        <v>108</v>
      </c>
      <c r="K22" s="165">
        <v>4.51</v>
      </c>
      <c r="L22" s="164">
        <v>3</v>
      </c>
      <c r="M22" s="165">
        <v>0.13</v>
      </c>
      <c r="N22" s="164">
        <v>171</v>
      </c>
      <c r="O22" s="166">
        <v>2394</v>
      </c>
    </row>
    <row r="23" spans="1:15" s="199" customFormat="1" ht="15.75" thickBot="1">
      <c r="A23" s="230" t="s">
        <v>298</v>
      </c>
      <c r="B23" s="303">
        <v>0</v>
      </c>
      <c r="C23" s="304">
        <v>0</v>
      </c>
      <c r="D23" s="304">
        <v>4</v>
      </c>
      <c r="E23" s="305">
        <v>0.18</v>
      </c>
      <c r="F23" s="303">
        <v>10</v>
      </c>
      <c r="G23" s="304">
        <v>0.42</v>
      </c>
      <c r="H23" s="304">
        <v>0</v>
      </c>
      <c r="I23" s="304">
        <v>0</v>
      </c>
      <c r="J23" s="304">
        <v>72</v>
      </c>
      <c r="K23" s="304">
        <v>3.01</v>
      </c>
      <c r="L23" s="304">
        <v>32</v>
      </c>
      <c r="M23" s="304">
        <v>1.34</v>
      </c>
      <c r="N23" s="304">
        <v>147</v>
      </c>
      <c r="O23" s="306">
        <v>2391</v>
      </c>
    </row>
    <row r="24" ht="15">
      <c r="B24" s="174"/>
    </row>
    <row r="25" ht="15">
      <c r="A25" s="70" t="s">
        <v>21</v>
      </c>
    </row>
  </sheetData>
  <sheetProtection/>
  <mergeCells count="48">
    <mergeCell ref="O18:O19"/>
    <mergeCell ref="I5:K6"/>
    <mergeCell ref="L5:N6"/>
    <mergeCell ref="N18:N19"/>
    <mergeCell ref="L15:M17"/>
    <mergeCell ref="N15:O17"/>
    <mergeCell ref="A13:O14"/>
    <mergeCell ref="I18:I19"/>
    <mergeCell ref="F15:G17"/>
    <mergeCell ref="G18:G19"/>
    <mergeCell ref="A1:E2"/>
    <mergeCell ref="F1:N2"/>
    <mergeCell ref="G5:H6"/>
    <mergeCell ref="B10:C10"/>
    <mergeCell ref="D10:E10"/>
    <mergeCell ref="F3:F4"/>
    <mergeCell ref="F5:F6"/>
    <mergeCell ref="G3:H4"/>
    <mergeCell ref="I3:K4"/>
    <mergeCell ref="B6:C6"/>
    <mergeCell ref="A15:A19"/>
    <mergeCell ref="H15:I17"/>
    <mergeCell ref="A3:A4"/>
    <mergeCell ref="B3:C4"/>
    <mergeCell ref="D3:E4"/>
    <mergeCell ref="F18:F19"/>
    <mergeCell ref="B18:B19"/>
    <mergeCell ref="D15:E17"/>
    <mergeCell ref="H18:H19"/>
    <mergeCell ref="E18:E19"/>
    <mergeCell ref="C18:C19"/>
    <mergeCell ref="D18:D19"/>
    <mergeCell ref="B15:C17"/>
    <mergeCell ref="L3:N4"/>
    <mergeCell ref="J15:K17"/>
    <mergeCell ref="M18:M19"/>
    <mergeCell ref="J18:J19"/>
    <mergeCell ref="L18:L19"/>
    <mergeCell ref="K18:K19"/>
    <mergeCell ref="B5:C5"/>
    <mergeCell ref="B7:C7"/>
    <mergeCell ref="B8:C8"/>
    <mergeCell ref="B9:C9"/>
    <mergeCell ref="D5:E5"/>
    <mergeCell ref="D6:E6"/>
    <mergeCell ref="D7:E7"/>
    <mergeCell ref="D8:E8"/>
    <mergeCell ref="D9:E9"/>
  </mergeCells>
  <printOptions/>
  <pageMargins left="0.7" right="0.7" top="0.75" bottom="0.75" header="0.3" footer="0.3"/>
  <pageSetup horizontalDpi="600" verticalDpi="600" orientation="landscape" scale="75" r:id="rId1"/>
  <headerFooter alignWithMargins="0">
    <oddHeader>&amp;L2009 Master Plan Annual Update Data Section</oddHeader>
    <oddFooter xml:space="preserve">&amp;L&amp;"-,Regular"St. Mary's&amp;RData Section Page: &amp;P  </oddFooter>
  </headerFooter>
</worksheet>
</file>

<file path=xl/worksheets/sheet24.xml><?xml version="1.0" encoding="utf-8"?>
<worksheet xmlns="http://schemas.openxmlformats.org/spreadsheetml/2006/main" xmlns:r="http://schemas.openxmlformats.org/officeDocument/2006/relationships">
  <sheetPr>
    <tabColor rgb="FFFFC000"/>
  </sheetPr>
  <dimension ref="A1:F8"/>
  <sheetViews>
    <sheetView view="pageLayout" workbookViewId="0" topLeftCell="A22">
      <selection activeCell="G12" sqref="G12"/>
    </sheetView>
  </sheetViews>
  <sheetFormatPr defaultColWidth="9.140625" defaultRowHeight="12.75"/>
  <cols>
    <col min="1" max="1" width="13.7109375" style="70" customWidth="1"/>
    <col min="2" max="2" width="14.00390625" style="70" customWidth="1"/>
    <col min="3" max="4" width="6.7109375" style="70" customWidth="1"/>
    <col min="5" max="6" width="7.7109375" style="70" customWidth="1"/>
    <col min="7" max="16384" width="9.140625" style="70" customWidth="1"/>
  </cols>
  <sheetData>
    <row r="1" spans="1:6" ht="35.25" customHeight="1" thickBot="1">
      <c r="A1" s="1156" t="s">
        <v>102</v>
      </c>
      <c r="B1" s="1157"/>
      <c r="C1" s="1157"/>
      <c r="D1" s="1157"/>
      <c r="E1" s="1157"/>
      <c r="F1" s="1158"/>
    </row>
    <row r="2" spans="1:6" ht="25.5" customHeight="1">
      <c r="A2" s="1159"/>
      <c r="B2" s="1161" t="s">
        <v>19</v>
      </c>
      <c r="C2" s="1163" t="s">
        <v>20</v>
      </c>
      <c r="D2" s="1163"/>
      <c r="E2" s="1163"/>
      <c r="F2" s="1164"/>
    </row>
    <row r="3" spans="1:6" ht="51.75" customHeight="1">
      <c r="A3" s="1160"/>
      <c r="B3" s="1162"/>
      <c r="C3" s="1162" t="s">
        <v>13</v>
      </c>
      <c r="D3" s="1162"/>
      <c r="E3" s="1162" t="s">
        <v>14</v>
      </c>
      <c r="F3" s="1165"/>
    </row>
    <row r="4" spans="1:6" ht="18.75" customHeight="1">
      <c r="A4" s="1170" t="s">
        <v>298</v>
      </c>
      <c r="B4" s="1166">
        <v>57</v>
      </c>
      <c r="C4" s="1136">
        <v>57</v>
      </c>
      <c r="D4" s="1136"/>
      <c r="E4" s="1136">
        <v>100</v>
      </c>
      <c r="F4" s="1168"/>
    </row>
    <row r="5" spans="1:6" ht="15.75" thickBot="1">
      <c r="A5" s="1171"/>
      <c r="B5" s="1167"/>
      <c r="C5" s="1137"/>
      <c r="D5" s="1137"/>
      <c r="E5" s="1137"/>
      <c r="F5" s="1169"/>
    </row>
    <row r="6" spans="1:6" s="199" customFormat="1" ht="15.75" thickBot="1">
      <c r="A6" s="243" t="s">
        <v>334</v>
      </c>
      <c r="B6" s="1166">
        <v>57</v>
      </c>
      <c r="C6" s="1136">
        <v>57</v>
      </c>
      <c r="D6" s="1136"/>
      <c r="E6" s="1136">
        <v>100</v>
      </c>
      <c r="F6" s="1168"/>
    </row>
    <row r="7" spans="2:6" ht="15.75" thickBot="1">
      <c r="B7" s="1167"/>
      <c r="C7" s="1137"/>
      <c r="D7" s="1137"/>
      <c r="E7" s="1137"/>
      <c r="F7" s="1169"/>
    </row>
    <row r="8" ht="15">
      <c r="A8" s="70" t="s">
        <v>335</v>
      </c>
    </row>
    <row r="9" ht="38.25" customHeight="1"/>
    <row r="10" ht="37.5" customHeight="1"/>
    <row r="12" ht="27" customHeight="1"/>
  </sheetData>
  <sheetProtection/>
  <mergeCells count="13">
    <mergeCell ref="B6:B7"/>
    <mergeCell ref="C6:D7"/>
    <mergeCell ref="E6:F7"/>
    <mergeCell ref="A4:A5"/>
    <mergeCell ref="B4:B5"/>
    <mergeCell ref="C4:D5"/>
    <mergeCell ref="E4:F5"/>
    <mergeCell ref="A1:F1"/>
    <mergeCell ref="A2:A3"/>
    <mergeCell ref="B2:B3"/>
    <mergeCell ref="C2:F2"/>
    <mergeCell ref="C3:D3"/>
    <mergeCell ref="E3:F3"/>
  </mergeCells>
  <printOptions/>
  <pageMargins left="0.7" right="0.7" top="0.75" bottom="0.75" header="0.3" footer="0.3"/>
  <pageSetup horizontalDpi="600" verticalDpi="600" orientation="landscape" scale="75" r:id="rId1"/>
  <headerFooter alignWithMargins="0">
    <oddHeader>&amp;L2009 Master Plan Annual Update Data Section</oddHeader>
    <oddFooter xml:space="preserve">&amp;LSaint Mary's&amp;RData Section Page: &amp;P  </oddFooter>
  </headerFooter>
</worksheet>
</file>

<file path=xl/worksheets/sheet25.xml><?xml version="1.0" encoding="utf-8"?>
<worksheet xmlns="http://schemas.openxmlformats.org/spreadsheetml/2006/main" xmlns:r="http://schemas.openxmlformats.org/officeDocument/2006/relationships">
  <sheetPr>
    <tabColor rgb="FFFF0000"/>
  </sheetPr>
  <dimension ref="A1:G25"/>
  <sheetViews>
    <sheetView view="pageLayout" workbookViewId="0" topLeftCell="A25">
      <selection activeCell="H19" sqref="H19"/>
    </sheetView>
  </sheetViews>
  <sheetFormatPr defaultColWidth="9.140625" defaultRowHeight="12.75"/>
  <cols>
    <col min="1" max="1" width="9.140625" style="37" customWidth="1"/>
    <col min="2" max="2" width="9.7109375" style="37" customWidth="1"/>
    <col min="3" max="3" width="10.28125" style="37" customWidth="1"/>
    <col min="4" max="4" width="11.7109375" style="37" customWidth="1"/>
    <col min="5" max="5" width="12.421875" style="37" customWidth="1"/>
    <col min="6" max="6" width="12.00390625" style="37" customWidth="1"/>
    <col min="7" max="7" width="11.140625" style="37" customWidth="1"/>
    <col min="8" max="9" width="10.28125" style="37" customWidth="1"/>
    <col min="10" max="16384" width="9.140625" style="37" customWidth="1"/>
  </cols>
  <sheetData>
    <row r="1" spans="1:7" ht="15" customHeight="1">
      <c r="A1" s="1179" t="s">
        <v>103</v>
      </c>
      <c r="B1" s="1180"/>
      <c r="C1" s="1180"/>
      <c r="D1" s="1180"/>
      <c r="E1" s="1180"/>
      <c r="F1" s="1181"/>
      <c r="G1" s="1051"/>
    </row>
    <row r="2" spans="1:7" ht="15" customHeight="1">
      <c r="A2" s="1182"/>
      <c r="B2" s="1183"/>
      <c r="C2" s="1183"/>
      <c r="D2" s="1183"/>
      <c r="E2" s="1183"/>
      <c r="F2" s="1184"/>
      <c r="G2" s="1172"/>
    </row>
    <row r="3" spans="1:7" ht="15.75" thickBot="1">
      <c r="A3" s="1185"/>
      <c r="B3" s="1186"/>
      <c r="C3" s="1186"/>
      <c r="D3" s="1186"/>
      <c r="E3" s="1186"/>
      <c r="F3" s="1187"/>
      <c r="G3" s="1052"/>
    </row>
    <row r="4" spans="1:7" ht="15">
      <c r="A4" s="1188" t="s">
        <v>22</v>
      </c>
      <c r="B4" s="1191" t="s">
        <v>41</v>
      </c>
      <c r="C4" s="1191" t="s">
        <v>42</v>
      </c>
      <c r="D4" s="1191" t="s">
        <v>43</v>
      </c>
      <c r="E4" s="1191" t="s">
        <v>44</v>
      </c>
      <c r="F4" s="1214" t="s">
        <v>57</v>
      </c>
      <c r="G4" s="1173" t="s">
        <v>298</v>
      </c>
    </row>
    <row r="5" spans="1:7" ht="15">
      <c r="A5" s="1189"/>
      <c r="B5" s="1192"/>
      <c r="C5" s="1192"/>
      <c r="D5" s="1192"/>
      <c r="E5" s="1192"/>
      <c r="F5" s="1215"/>
      <c r="G5" s="1174"/>
    </row>
    <row r="6" spans="1:7" ht="15">
      <c r="A6" s="1189"/>
      <c r="B6" s="1216">
        <v>0</v>
      </c>
      <c r="C6" s="1216">
        <v>0</v>
      </c>
      <c r="D6" s="1216">
        <v>0</v>
      </c>
      <c r="E6" s="1216">
        <v>0</v>
      </c>
      <c r="F6" s="1218">
        <v>0</v>
      </c>
      <c r="G6" s="1175">
        <v>0</v>
      </c>
    </row>
    <row r="7" spans="1:7" ht="15.75" thickBot="1">
      <c r="A7" s="1190"/>
      <c r="B7" s="1217"/>
      <c r="C7" s="1217"/>
      <c r="D7" s="1217"/>
      <c r="E7" s="1217"/>
      <c r="F7" s="1219"/>
      <c r="G7" s="1176"/>
    </row>
    <row r="8" ht="15.75" thickBot="1"/>
    <row r="9" spans="1:6" ht="15" customHeight="1">
      <c r="A9" s="1201" t="s">
        <v>104</v>
      </c>
      <c r="B9" s="1202"/>
      <c r="C9" s="1202"/>
      <c r="D9" s="1202"/>
      <c r="E9" s="1202"/>
      <c r="F9" s="1203"/>
    </row>
    <row r="10" spans="1:6" ht="15" customHeight="1">
      <c r="A10" s="1204"/>
      <c r="B10" s="1205"/>
      <c r="C10" s="1205"/>
      <c r="D10" s="1205"/>
      <c r="E10" s="1205"/>
      <c r="F10" s="1206"/>
    </row>
    <row r="11" spans="1:6" ht="15.75" thickBot="1">
      <c r="A11" s="1207"/>
      <c r="B11" s="1208"/>
      <c r="C11" s="1208"/>
      <c r="D11" s="1208"/>
      <c r="E11" s="1208"/>
      <c r="F11" s="1209"/>
    </row>
    <row r="12" spans="1:6" ht="39">
      <c r="A12" s="1212" t="s">
        <v>297</v>
      </c>
      <c r="B12" s="1213"/>
      <c r="C12" s="1213"/>
      <c r="D12" s="41" t="s">
        <v>336</v>
      </c>
      <c r="E12" s="41" t="s">
        <v>23</v>
      </c>
      <c r="F12" s="42" t="s">
        <v>24</v>
      </c>
    </row>
    <row r="13" spans="1:6" ht="15">
      <c r="A13" s="1195" t="s">
        <v>285</v>
      </c>
      <c r="B13" s="1196"/>
      <c r="C13" s="1196"/>
      <c r="D13" s="43"/>
      <c r="E13" s="43"/>
      <c r="F13" s="44"/>
    </row>
    <row r="14" spans="1:6" ht="15">
      <c r="A14" s="1197"/>
      <c r="B14" s="1198"/>
      <c r="C14" s="1198"/>
      <c r="D14" s="43"/>
      <c r="E14" s="43"/>
      <c r="F14" s="44"/>
    </row>
    <row r="15" spans="1:6" ht="15">
      <c r="A15" s="1197"/>
      <c r="B15" s="1198"/>
      <c r="C15" s="1198"/>
      <c r="D15" s="43"/>
      <c r="E15" s="43"/>
      <c r="F15" s="44"/>
    </row>
    <row r="16" spans="1:6" ht="15.75" thickBot="1">
      <c r="A16" s="1199"/>
      <c r="B16" s="1200"/>
      <c r="C16" s="1200"/>
      <c r="D16" s="45"/>
      <c r="E16" s="45"/>
      <c r="F16" s="46"/>
    </row>
    <row r="17" ht="15.75" thickBot="1"/>
    <row r="18" spans="1:6" ht="15" customHeight="1">
      <c r="A18" s="1201" t="s">
        <v>105</v>
      </c>
      <c r="B18" s="1202"/>
      <c r="C18" s="1202"/>
      <c r="D18" s="1202"/>
      <c r="E18" s="1202"/>
      <c r="F18" s="1203"/>
    </row>
    <row r="19" spans="1:6" ht="15" customHeight="1">
      <c r="A19" s="1204"/>
      <c r="B19" s="1205"/>
      <c r="C19" s="1205"/>
      <c r="D19" s="1205"/>
      <c r="E19" s="1205"/>
      <c r="F19" s="1206"/>
    </row>
    <row r="20" spans="1:6" ht="15.75" thickBot="1">
      <c r="A20" s="1207"/>
      <c r="B20" s="1208"/>
      <c r="C20" s="1208"/>
      <c r="D20" s="1208"/>
      <c r="E20" s="1208"/>
      <c r="F20" s="1209"/>
    </row>
    <row r="21" spans="1:6" ht="39">
      <c r="A21" s="1212" t="s">
        <v>297</v>
      </c>
      <c r="B21" s="1213"/>
      <c r="C21" s="1213"/>
      <c r="D21" s="41" t="s">
        <v>336</v>
      </c>
      <c r="E21" s="41" t="s">
        <v>23</v>
      </c>
      <c r="F21" s="42" t="s">
        <v>24</v>
      </c>
    </row>
    <row r="22" spans="1:6" ht="15">
      <c r="A22" s="1210" t="s">
        <v>285</v>
      </c>
      <c r="B22" s="1211"/>
      <c r="C22" s="1211"/>
      <c r="D22" s="43"/>
      <c r="E22" s="43"/>
      <c r="F22" s="44"/>
    </row>
    <row r="23" spans="1:6" ht="15">
      <c r="A23" s="1177"/>
      <c r="B23" s="1178"/>
      <c r="C23" s="1178"/>
      <c r="D23" s="43"/>
      <c r="E23" s="43"/>
      <c r="F23" s="44"/>
    </row>
    <row r="24" spans="1:6" ht="15">
      <c r="A24" s="1177"/>
      <c r="B24" s="1178"/>
      <c r="C24" s="1178"/>
      <c r="D24" s="43"/>
      <c r="E24" s="43"/>
      <c r="F24" s="44"/>
    </row>
    <row r="25" spans="1:6" ht="15.75" thickBot="1">
      <c r="A25" s="1193"/>
      <c r="B25" s="1194"/>
      <c r="C25" s="1194"/>
      <c r="D25" s="45"/>
      <c r="E25" s="45"/>
      <c r="F25" s="46"/>
    </row>
  </sheetData>
  <sheetProtection/>
  <mergeCells count="27">
    <mergeCell ref="F4:F5"/>
    <mergeCell ref="B6:B7"/>
    <mergeCell ref="C6:C7"/>
    <mergeCell ref="D6:D7"/>
    <mergeCell ref="A9:F11"/>
    <mergeCell ref="A12:C12"/>
    <mergeCell ref="E6:E7"/>
    <mergeCell ref="F6:F7"/>
    <mergeCell ref="A25:C25"/>
    <mergeCell ref="A13:C13"/>
    <mergeCell ref="A14:C14"/>
    <mergeCell ref="A15:C15"/>
    <mergeCell ref="A16:C16"/>
    <mergeCell ref="A18:F20"/>
    <mergeCell ref="A22:C22"/>
    <mergeCell ref="A23:C23"/>
    <mergeCell ref="A21:C21"/>
    <mergeCell ref="G1:G3"/>
    <mergeCell ref="G4:G5"/>
    <mergeCell ref="G6:G7"/>
    <mergeCell ref="A24:C24"/>
    <mergeCell ref="A1:F3"/>
    <mergeCell ref="A4:A7"/>
    <mergeCell ref="B4:B5"/>
    <mergeCell ref="C4:C5"/>
    <mergeCell ref="D4:D5"/>
    <mergeCell ref="E4:E5"/>
  </mergeCells>
  <printOptions/>
  <pageMargins left="0.7" right="0.7" top="0.75" bottom="0.75" header="0.3" footer="0.3"/>
  <pageSetup horizontalDpi="600" verticalDpi="600" orientation="landscape" scale="75" r:id="rId1"/>
  <headerFooter alignWithMargins="0">
    <oddHeader>&amp;L2009 Master Plan Annual Update Data Section</oddHeader>
    <oddFooter xml:space="preserve">&amp;L&amp;"-,Regular"St.Mary's&amp;RData Section Page: &amp;P  </oddFooter>
  </headerFooter>
</worksheet>
</file>

<file path=xl/worksheets/sheet26.xml><?xml version="1.0" encoding="utf-8"?>
<worksheet xmlns="http://schemas.openxmlformats.org/spreadsheetml/2006/main" xmlns:r="http://schemas.openxmlformats.org/officeDocument/2006/relationships">
  <sheetPr>
    <tabColor rgb="FFFF0000"/>
  </sheetPr>
  <dimension ref="A1:F12"/>
  <sheetViews>
    <sheetView view="pageLayout" workbookViewId="0" topLeftCell="A1">
      <selection activeCell="E30" sqref="E30"/>
    </sheetView>
  </sheetViews>
  <sheetFormatPr defaultColWidth="9.140625" defaultRowHeight="12.75"/>
  <cols>
    <col min="1" max="5" width="15.7109375" style="37" customWidth="1"/>
    <col min="6" max="6" width="16.28125" style="37" customWidth="1"/>
    <col min="7" max="16384" width="9.140625" style="37" customWidth="1"/>
  </cols>
  <sheetData>
    <row r="1" spans="1:6" ht="25.5" customHeight="1">
      <c r="A1" s="1201" t="s">
        <v>106</v>
      </c>
      <c r="B1" s="1202"/>
      <c r="C1" s="1202"/>
      <c r="D1" s="1202"/>
      <c r="E1" s="1203"/>
      <c r="F1" s="1220"/>
    </row>
    <row r="2" spans="1:6" ht="15.75" thickBot="1">
      <c r="A2" s="1207"/>
      <c r="B2" s="1208"/>
      <c r="C2" s="1208"/>
      <c r="D2" s="1208"/>
      <c r="E2" s="1209"/>
      <c r="F2" s="1221"/>
    </row>
    <row r="3" spans="1:6" ht="15">
      <c r="A3" s="1224" t="s">
        <v>22</v>
      </c>
      <c r="B3" s="47" t="s">
        <v>42</v>
      </c>
      <c r="C3" s="47" t="s">
        <v>43</v>
      </c>
      <c r="D3" s="47" t="s">
        <v>44</v>
      </c>
      <c r="E3" s="48" t="s">
        <v>57</v>
      </c>
      <c r="F3" s="244" t="s">
        <v>298</v>
      </c>
    </row>
    <row r="4" spans="1:6" ht="49.5" customHeight="1">
      <c r="A4" s="1225"/>
      <c r="B4" s="49" t="s">
        <v>96</v>
      </c>
      <c r="C4" s="49" t="s">
        <v>96</v>
      </c>
      <c r="D4" s="49" t="s">
        <v>97</v>
      </c>
      <c r="E4" s="50" t="s">
        <v>98</v>
      </c>
      <c r="F4" s="245" t="s">
        <v>337</v>
      </c>
    </row>
    <row r="5" spans="1:6" ht="15.75" thickBot="1">
      <c r="A5" s="1226"/>
      <c r="B5" s="156">
        <v>0</v>
      </c>
      <c r="C5" s="156">
        <v>0</v>
      </c>
      <c r="D5" s="156">
        <v>0</v>
      </c>
      <c r="E5" s="157">
        <v>0</v>
      </c>
      <c r="F5" s="317">
        <v>0</v>
      </c>
    </row>
    <row r="6" ht="15.75" thickBot="1"/>
    <row r="7" spans="1:5" ht="15">
      <c r="A7" s="1201" t="s">
        <v>107</v>
      </c>
      <c r="B7" s="1202"/>
      <c r="C7" s="1202"/>
      <c r="D7" s="1202"/>
      <c r="E7" s="1203"/>
    </row>
    <row r="8" spans="1:5" ht="15.75" customHeight="1" thickBot="1">
      <c r="A8" s="1207"/>
      <c r="B8" s="1208"/>
      <c r="C8" s="1208"/>
      <c r="D8" s="1208"/>
      <c r="E8" s="1209"/>
    </row>
    <row r="9" spans="1:5" ht="51.75">
      <c r="A9" s="1212" t="s">
        <v>297</v>
      </c>
      <c r="B9" s="1213"/>
      <c r="C9" s="41" t="s">
        <v>134</v>
      </c>
      <c r="D9" s="41" t="s">
        <v>135</v>
      </c>
      <c r="E9" s="42" t="s">
        <v>25</v>
      </c>
    </row>
    <row r="10" spans="1:5" ht="15">
      <c r="A10" s="1227" t="s">
        <v>284</v>
      </c>
      <c r="B10" s="1228"/>
      <c r="C10" s="43"/>
      <c r="D10" s="43"/>
      <c r="E10" s="44"/>
    </row>
    <row r="11" spans="1:5" ht="15">
      <c r="A11" s="1227"/>
      <c r="B11" s="1228"/>
      <c r="C11" s="43"/>
      <c r="D11" s="43"/>
      <c r="E11" s="44"/>
    </row>
    <row r="12" spans="1:5" ht="15.75" thickBot="1">
      <c r="A12" s="1222"/>
      <c r="B12" s="1223"/>
      <c r="C12" s="45"/>
      <c r="D12" s="45"/>
      <c r="E12" s="46"/>
    </row>
  </sheetData>
  <sheetProtection/>
  <mergeCells count="8">
    <mergeCell ref="F1:F2"/>
    <mergeCell ref="A12:B12"/>
    <mergeCell ref="A1:E2"/>
    <mergeCell ref="A3:A5"/>
    <mergeCell ref="A7:E8"/>
    <mergeCell ref="A9:B9"/>
    <mergeCell ref="A10:B10"/>
    <mergeCell ref="A11:B11"/>
  </mergeCells>
  <printOptions/>
  <pageMargins left="0.7" right="0.7" top="0.75" bottom="0.75" header="0.3" footer="0.3"/>
  <pageSetup horizontalDpi="600" verticalDpi="600" orientation="landscape" scale="75" r:id="rId1"/>
  <headerFooter alignWithMargins="0">
    <oddHeader>&amp;L2009 Master Plan Annual Update Data Section</oddHeader>
    <oddFooter xml:space="preserve">&amp;L&amp;"-,Regular"St. Mary's&amp;RData Section Page: &amp;P  </oddFooter>
  </headerFooter>
</worksheet>
</file>

<file path=xl/worksheets/sheet27.xml><?xml version="1.0" encoding="utf-8"?>
<worksheet xmlns="http://schemas.openxmlformats.org/spreadsheetml/2006/main" xmlns:r="http://schemas.openxmlformats.org/officeDocument/2006/relationships">
  <sheetPr>
    <tabColor rgb="FFFF0000"/>
  </sheetPr>
  <dimension ref="A1:E3"/>
  <sheetViews>
    <sheetView view="pageLayout" workbookViewId="0" topLeftCell="A1">
      <selection activeCell="D16" sqref="D16"/>
    </sheetView>
  </sheetViews>
  <sheetFormatPr defaultColWidth="9.140625" defaultRowHeight="12.75"/>
  <cols>
    <col min="1" max="1" width="24.140625" style="268" customWidth="1"/>
    <col min="2" max="3" width="15.140625" style="268" customWidth="1"/>
    <col min="4" max="4" width="16.00390625" style="268" customWidth="1"/>
    <col min="5" max="5" width="13.140625" style="268" customWidth="1"/>
    <col min="6" max="16384" width="9.140625" style="268" customWidth="1"/>
  </cols>
  <sheetData>
    <row r="1" spans="1:5" s="265" customFormat="1" ht="36.75" customHeight="1">
      <c r="A1" s="1229" t="s">
        <v>338</v>
      </c>
      <c r="B1" s="1229"/>
      <c r="C1" s="1229"/>
      <c r="D1" s="1229"/>
      <c r="E1" s="313"/>
    </row>
    <row r="2" spans="1:5" ht="15">
      <c r="A2" s="266"/>
      <c r="B2" s="267" t="s">
        <v>43</v>
      </c>
      <c r="C2" s="267" t="s">
        <v>44</v>
      </c>
      <c r="D2" s="267" t="s">
        <v>57</v>
      </c>
      <c r="E2" s="267" t="s">
        <v>298</v>
      </c>
    </row>
    <row r="3" spans="1:5" ht="15">
      <c r="A3" s="267" t="s">
        <v>339</v>
      </c>
      <c r="B3" s="314">
        <v>52</v>
      </c>
      <c r="C3" s="315">
        <v>82</v>
      </c>
      <c r="D3" s="316">
        <v>66</v>
      </c>
      <c r="E3" s="309">
        <v>88</v>
      </c>
    </row>
  </sheetData>
  <sheetProtection/>
  <mergeCells count="1">
    <mergeCell ref="A1:D1"/>
  </mergeCells>
  <printOptions/>
  <pageMargins left="0.7" right="0.7" top="0.5" bottom="0.5" header="0.3" footer="0.3"/>
  <pageSetup horizontalDpi="1200" verticalDpi="1200" orientation="landscape" r:id="rId1"/>
  <headerFooter>
    <oddHeader>&amp;L&amp;"Calibri,Regular"2009 Master Plan Annual Update Data Section</oddHeader>
    <oddFooter>&amp;LSt. Mary's&amp;RData Section Page:&amp;P</oddFooter>
  </headerFooter>
</worksheet>
</file>

<file path=xl/worksheets/sheet28.xml><?xml version="1.0" encoding="utf-8"?>
<worksheet xmlns="http://schemas.openxmlformats.org/spreadsheetml/2006/main" xmlns:r="http://schemas.openxmlformats.org/officeDocument/2006/relationships">
  <sheetPr>
    <tabColor rgb="FFFF0000"/>
  </sheetPr>
  <dimension ref="A1:AQ129"/>
  <sheetViews>
    <sheetView view="pageLayout" workbookViewId="0" topLeftCell="A1">
      <selection activeCell="G44" sqref="G44"/>
    </sheetView>
  </sheetViews>
  <sheetFormatPr defaultColWidth="9.140625" defaultRowHeight="12.75"/>
  <cols>
    <col min="1" max="1" width="11.57421875" style="37" customWidth="1"/>
    <col min="2" max="9" width="8.7109375" style="37" customWidth="1"/>
    <col min="10" max="16384" width="9.140625" style="37" customWidth="1"/>
  </cols>
  <sheetData>
    <row r="1" spans="1:43" ht="14.25" customHeight="1">
      <c r="A1" s="1179" t="s">
        <v>355</v>
      </c>
      <c r="B1" s="1180"/>
      <c r="C1" s="1180"/>
      <c r="D1" s="1180"/>
      <c r="E1" s="1180"/>
      <c r="F1" s="1180"/>
      <c r="G1" s="118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row>
    <row r="2" spans="1:43" ht="15.75" thickBot="1">
      <c r="A2" s="1185"/>
      <c r="B2" s="1186"/>
      <c r="C2" s="1186"/>
      <c r="D2" s="1186"/>
      <c r="E2" s="1186"/>
      <c r="F2" s="1186"/>
      <c r="G2" s="1187"/>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row>
    <row r="3" spans="1:43" s="54" customFormat="1" ht="39" customHeight="1">
      <c r="A3" s="173" t="s">
        <v>26</v>
      </c>
      <c r="B3" s="1232" t="s">
        <v>27</v>
      </c>
      <c r="C3" s="1232"/>
      <c r="D3" s="1232" t="s">
        <v>28</v>
      </c>
      <c r="E3" s="1232"/>
      <c r="F3" s="52" t="s">
        <v>29</v>
      </c>
      <c r="G3" s="53" t="s">
        <v>30</v>
      </c>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row>
    <row r="4" spans="1:43" ht="15">
      <c r="A4" s="56" t="s">
        <v>41</v>
      </c>
      <c r="B4" s="1230">
        <v>35</v>
      </c>
      <c r="C4" s="1231"/>
      <c r="D4" s="1230">
        <v>30</v>
      </c>
      <c r="E4" s="1231"/>
      <c r="F4" s="158"/>
      <c r="G4" s="292">
        <v>65</v>
      </c>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row>
    <row r="5" spans="1:43" ht="15.75" customHeight="1">
      <c r="A5" s="56" t="s">
        <v>42</v>
      </c>
      <c r="B5" s="1230">
        <v>32</v>
      </c>
      <c r="C5" s="1231"/>
      <c r="D5" s="1230">
        <v>21</v>
      </c>
      <c r="E5" s="1231"/>
      <c r="F5" s="158"/>
      <c r="G5" s="292">
        <v>53</v>
      </c>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row>
    <row r="6" spans="1:43" ht="15">
      <c r="A6" s="56" t="s">
        <v>43</v>
      </c>
      <c r="B6" s="1230">
        <v>15</v>
      </c>
      <c r="C6" s="1231"/>
      <c r="D6" s="1230">
        <v>21</v>
      </c>
      <c r="E6" s="1231"/>
      <c r="F6" s="159">
        <v>7</v>
      </c>
      <c r="G6" s="292">
        <v>43</v>
      </c>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row>
    <row r="7" spans="1:43" ht="15">
      <c r="A7" s="56" t="s">
        <v>44</v>
      </c>
      <c r="B7" s="1230">
        <v>26</v>
      </c>
      <c r="C7" s="1231"/>
      <c r="D7" s="1230">
        <v>24</v>
      </c>
      <c r="E7" s="1231"/>
      <c r="F7" s="160">
        <v>18</v>
      </c>
      <c r="G7" s="292">
        <v>68</v>
      </c>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row>
    <row r="8" spans="1:43" ht="15.75" thickBot="1">
      <c r="A8" s="57" t="s">
        <v>57</v>
      </c>
      <c r="B8" s="1234">
        <v>21</v>
      </c>
      <c r="C8" s="1235"/>
      <c r="D8" s="1233">
        <v>20</v>
      </c>
      <c r="E8" s="954"/>
      <c r="F8" s="294">
        <v>18</v>
      </c>
      <c r="G8" s="293">
        <v>59</v>
      </c>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row>
    <row r="9" spans="1:14" ht="15.75" thickBot="1">
      <c r="A9" s="57" t="s">
        <v>298</v>
      </c>
      <c r="B9" s="1234">
        <v>21</v>
      </c>
      <c r="C9" s="1235"/>
      <c r="D9" s="1233">
        <v>12</v>
      </c>
      <c r="E9" s="954"/>
      <c r="F9" s="294">
        <v>14</v>
      </c>
      <c r="G9" s="318">
        <v>47</v>
      </c>
      <c r="H9" s="51"/>
      <c r="I9" s="51"/>
      <c r="J9" s="51"/>
      <c r="K9" s="51"/>
      <c r="L9" s="51"/>
      <c r="M9" s="51"/>
      <c r="N9" s="51"/>
    </row>
    <row r="10" spans="1:14" ht="15">
      <c r="A10" s="51"/>
      <c r="B10" s="59"/>
      <c r="C10" s="51"/>
      <c r="D10" s="51"/>
      <c r="E10" s="51"/>
      <c r="F10" s="51"/>
      <c r="G10" s="51"/>
      <c r="H10" s="51"/>
      <c r="I10" s="51"/>
      <c r="J10" s="51"/>
      <c r="K10" s="51"/>
      <c r="L10" s="51"/>
      <c r="M10" s="51"/>
      <c r="N10" s="51"/>
    </row>
    <row r="11" spans="1:14" ht="15">
      <c r="A11" s="51"/>
      <c r="B11" s="59"/>
      <c r="C11" s="51"/>
      <c r="D11" s="51"/>
      <c r="E11" s="51"/>
      <c r="F11" s="51"/>
      <c r="G11" s="51"/>
      <c r="H11" s="51"/>
      <c r="I11" s="51"/>
      <c r="J11" s="51"/>
      <c r="K11" s="51"/>
      <c r="L11" s="51"/>
      <c r="M11" s="51"/>
      <c r="N11" s="51"/>
    </row>
    <row r="12" spans="1:14" ht="15">
      <c r="A12" s="51"/>
      <c r="B12" s="59"/>
      <c r="C12" s="51"/>
      <c r="D12" s="51"/>
      <c r="E12" s="51"/>
      <c r="F12" s="51"/>
      <c r="G12" s="51"/>
      <c r="H12" s="51"/>
      <c r="I12" s="51"/>
      <c r="J12" s="51"/>
      <c r="K12" s="51"/>
      <c r="L12" s="51"/>
      <c r="M12" s="51"/>
      <c r="N12" s="51"/>
    </row>
    <row r="13" spans="1:14" ht="15">
      <c r="A13" s="51"/>
      <c r="B13" s="59"/>
      <c r="C13" s="51"/>
      <c r="D13" s="51"/>
      <c r="E13" s="51"/>
      <c r="F13" s="51"/>
      <c r="G13" s="51"/>
      <c r="H13" s="51"/>
      <c r="I13" s="51"/>
      <c r="J13" s="51"/>
      <c r="K13" s="51"/>
      <c r="L13" s="51"/>
      <c r="M13" s="51"/>
      <c r="N13" s="51"/>
    </row>
    <row r="14" spans="1:14" ht="15">
      <c r="A14" s="51"/>
      <c r="B14" s="59"/>
      <c r="C14" s="51"/>
      <c r="D14" s="51"/>
      <c r="E14" s="51"/>
      <c r="F14" s="51"/>
      <c r="G14" s="51"/>
      <c r="H14" s="51"/>
      <c r="I14" s="51"/>
      <c r="J14" s="51"/>
      <c r="K14" s="51"/>
      <c r="L14" s="51"/>
      <c r="M14" s="51"/>
      <c r="N14" s="51"/>
    </row>
    <row r="15" spans="1:14" ht="15">
      <c r="A15" s="51"/>
      <c r="B15" s="59"/>
      <c r="C15" s="51"/>
      <c r="D15" s="51"/>
      <c r="E15" s="51"/>
      <c r="F15" s="51"/>
      <c r="G15" s="51"/>
      <c r="H15" s="51"/>
      <c r="I15" s="51"/>
      <c r="J15" s="51"/>
      <c r="K15" s="51"/>
      <c r="L15" s="51"/>
      <c r="M15" s="51"/>
      <c r="N15" s="51"/>
    </row>
    <row r="16" spans="1:14" ht="15">
      <c r="A16" s="51"/>
      <c r="B16" s="59"/>
      <c r="C16" s="51"/>
      <c r="D16" s="51"/>
      <c r="E16" s="51"/>
      <c r="F16" s="51"/>
      <c r="G16" s="51"/>
      <c r="H16" s="51"/>
      <c r="I16" s="51"/>
      <c r="J16" s="51"/>
      <c r="K16" s="51"/>
      <c r="L16" s="51"/>
      <c r="M16" s="51"/>
      <c r="N16" s="51"/>
    </row>
    <row r="17" spans="1:14" ht="15">
      <c r="A17" s="51"/>
      <c r="B17" s="59"/>
      <c r="C17" s="51"/>
      <c r="D17" s="51"/>
      <c r="E17" s="51"/>
      <c r="F17" s="51"/>
      <c r="G17" s="51"/>
      <c r="H17" s="51"/>
      <c r="I17" s="51"/>
      <c r="J17" s="51"/>
      <c r="K17" s="51"/>
      <c r="L17" s="51"/>
      <c r="M17" s="51"/>
      <c r="N17" s="51"/>
    </row>
    <row r="18" spans="1:14" ht="15">
      <c r="A18" s="51"/>
      <c r="B18" s="59"/>
      <c r="C18" s="51"/>
      <c r="D18" s="51"/>
      <c r="E18" s="51"/>
      <c r="F18" s="51"/>
      <c r="G18" s="51"/>
      <c r="H18" s="51"/>
      <c r="I18" s="51"/>
      <c r="J18" s="51"/>
      <c r="K18" s="51"/>
      <c r="L18" s="51"/>
      <c r="M18" s="51"/>
      <c r="N18" s="51"/>
    </row>
    <row r="19" spans="1:14" ht="15">
      <c r="A19" s="51"/>
      <c r="B19" s="59"/>
      <c r="C19" s="51"/>
      <c r="D19" s="51"/>
      <c r="E19" s="51"/>
      <c r="F19" s="51"/>
      <c r="G19" s="51"/>
      <c r="H19" s="51"/>
      <c r="I19" s="51"/>
      <c r="J19" s="51"/>
      <c r="K19" s="51"/>
      <c r="L19" s="51"/>
      <c r="M19" s="51"/>
      <c r="N19" s="51"/>
    </row>
    <row r="20" spans="1:14" ht="15">
      <c r="A20" s="51"/>
      <c r="B20" s="59"/>
      <c r="C20" s="51"/>
      <c r="D20" s="51"/>
      <c r="E20" s="51"/>
      <c r="F20" s="51"/>
      <c r="G20" s="51"/>
      <c r="H20" s="51"/>
      <c r="I20" s="51"/>
      <c r="J20" s="51"/>
      <c r="K20" s="51"/>
      <c r="L20" s="51"/>
      <c r="M20" s="51"/>
      <c r="N20" s="51"/>
    </row>
    <row r="21" spans="1:14" ht="15">
      <c r="A21" s="51"/>
      <c r="B21" s="59"/>
      <c r="C21" s="51"/>
      <c r="D21" s="51"/>
      <c r="E21" s="51"/>
      <c r="F21" s="51"/>
      <c r="G21" s="51"/>
      <c r="H21" s="51"/>
      <c r="I21" s="51"/>
      <c r="J21" s="51"/>
      <c r="K21" s="51"/>
      <c r="L21" s="51"/>
      <c r="M21" s="51"/>
      <c r="N21" s="51"/>
    </row>
    <row r="22" spans="1:14" ht="15">
      <c r="A22" s="51"/>
      <c r="B22" s="59"/>
      <c r="C22" s="51"/>
      <c r="D22" s="51"/>
      <c r="E22" s="51"/>
      <c r="F22" s="51"/>
      <c r="G22" s="51"/>
      <c r="H22" s="51"/>
      <c r="I22" s="51"/>
      <c r="J22" s="51"/>
      <c r="K22" s="51"/>
      <c r="L22" s="51"/>
      <c r="M22" s="51"/>
      <c r="N22" s="51"/>
    </row>
    <row r="23" spans="1:14" ht="15">
      <c r="A23" s="51"/>
      <c r="B23" s="59"/>
      <c r="C23" s="51"/>
      <c r="D23" s="51"/>
      <c r="E23" s="51"/>
      <c r="F23" s="51"/>
      <c r="G23" s="51"/>
      <c r="H23" s="51"/>
      <c r="I23" s="51"/>
      <c r="J23" s="51"/>
      <c r="K23" s="51"/>
      <c r="L23" s="51"/>
      <c r="M23" s="51"/>
      <c r="N23" s="51"/>
    </row>
    <row r="24" spans="1:14" ht="15">
      <c r="A24" s="51"/>
      <c r="B24" s="59"/>
      <c r="C24" s="51"/>
      <c r="D24" s="51"/>
      <c r="E24" s="51"/>
      <c r="F24" s="51"/>
      <c r="G24" s="51"/>
      <c r="H24" s="51"/>
      <c r="I24" s="51"/>
      <c r="J24" s="51"/>
      <c r="K24" s="51"/>
      <c r="L24" s="51"/>
      <c r="M24" s="51"/>
      <c r="N24" s="51"/>
    </row>
    <row r="25" spans="1:14" ht="15">
      <c r="A25" s="51"/>
      <c r="B25" s="59"/>
      <c r="C25" s="51"/>
      <c r="D25" s="51"/>
      <c r="E25" s="51"/>
      <c r="F25" s="51"/>
      <c r="G25" s="51"/>
      <c r="H25" s="51"/>
      <c r="I25" s="51"/>
      <c r="J25" s="51"/>
      <c r="K25" s="51"/>
      <c r="L25" s="51"/>
      <c r="M25" s="51"/>
      <c r="N25" s="51"/>
    </row>
    <row r="26" spans="1:14" ht="15">
      <c r="A26" s="51"/>
      <c r="B26" s="59"/>
      <c r="C26" s="51"/>
      <c r="D26" s="51"/>
      <c r="E26" s="51"/>
      <c r="F26" s="51"/>
      <c r="G26" s="51"/>
      <c r="H26" s="51"/>
      <c r="I26" s="51"/>
      <c r="J26" s="51"/>
      <c r="K26" s="51"/>
      <c r="L26" s="51"/>
      <c r="M26" s="51"/>
      <c r="N26" s="51"/>
    </row>
    <row r="27" spans="1:14" ht="15">
      <c r="A27" s="51"/>
      <c r="B27" s="59"/>
      <c r="C27" s="51"/>
      <c r="D27" s="51"/>
      <c r="E27" s="51"/>
      <c r="F27" s="51"/>
      <c r="G27" s="51"/>
      <c r="H27" s="51"/>
      <c r="I27" s="51"/>
      <c r="J27" s="51"/>
      <c r="K27" s="51"/>
      <c r="L27" s="51"/>
      <c r="M27" s="51"/>
      <c r="N27" s="51"/>
    </row>
    <row r="28" spans="1:14" ht="15">
      <c r="A28" s="51"/>
      <c r="B28" s="51"/>
      <c r="C28" s="51"/>
      <c r="D28" s="51"/>
      <c r="E28" s="51"/>
      <c r="F28" s="51"/>
      <c r="G28" s="51"/>
      <c r="H28" s="51"/>
      <c r="I28" s="51"/>
      <c r="J28" s="51"/>
      <c r="K28" s="51"/>
      <c r="L28" s="51"/>
      <c r="M28" s="51"/>
      <c r="N28" s="51"/>
    </row>
    <row r="29" spans="1:14" ht="15">
      <c r="A29" s="51"/>
      <c r="B29" s="51"/>
      <c r="C29" s="51"/>
      <c r="D29" s="51"/>
      <c r="E29" s="51"/>
      <c r="F29" s="51"/>
      <c r="G29" s="51"/>
      <c r="H29" s="51"/>
      <c r="I29" s="51"/>
      <c r="J29" s="51"/>
      <c r="K29" s="51"/>
      <c r="L29" s="51"/>
      <c r="M29" s="51"/>
      <c r="N29" s="51"/>
    </row>
    <row r="30" spans="1:14" ht="15">
      <c r="A30" s="51"/>
      <c r="B30" s="51"/>
      <c r="C30" s="51"/>
      <c r="D30" s="51"/>
      <c r="E30" s="51"/>
      <c r="F30" s="51"/>
      <c r="G30" s="51"/>
      <c r="H30" s="51"/>
      <c r="I30" s="51"/>
      <c r="J30" s="51"/>
      <c r="K30" s="51"/>
      <c r="L30" s="51"/>
      <c r="M30" s="51"/>
      <c r="N30" s="51"/>
    </row>
    <row r="31" spans="1:14" ht="15">
      <c r="A31" s="51"/>
      <c r="B31" s="51"/>
      <c r="C31" s="51"/>
      <c r="D31" s="51"/>
      <c r="E31" s="51"/>
      <c r="F31" s="51"/>
      <c r="G31" s="51"/>
      <c r="H31" s="51"/>
      <c r="I31" s="51"/>
      <c r="J31" s="51"/>
      <c r="K31" s="51"/>
      <c r="L31" s="51"/>
      <c r="M31" s="51"/>
      <c r="N31" s="51"/>
    </row>
    <row r="32" spans="1:14" ht="15">
      <c r="A32" s="51"/>
      <c r="B32" s="51"/>
      <c r="C32" s="51"/>
      <c r="D32" s="51"/>
      <c r="E32" s="51"/>
      <c r="F32" s="51"/>
      <c r="G32" s="51"/>
      <c r="H32" s="51"/>
      <c r="I32" s="51"/>
      <c r="J32" s="51"/>
      <c r="K32" s="51"/>
      <c r="L32" s="51"/>
      <c r="M32" s="51"/>
      <c r="N32" s="51"/>
    </row>
    <row r="33" spans="1:14" ht="15">
      <c r="A33" s="51"/>
      <c r="B33" s="51"/>
      <c r="C33" s="51"/>
      <c r="D33" s="51"/>
      <c r="E33" s="51"/>
      <c r="F33" s="51"/>
      <c r="G33" s="51"/>
      <c r="H33" s="51"/>
      <c r="I33" s="51"/>
      <c r="J33" s="51"/>
      <c r="K33" s="51"/>
      <c r="L33" s="51"/>
      <c r="M33" s="51"/>
      <c r="N33" s="51"/>
    </row>
    <row r="34" spans="1:14" ht="15">
      <c r="A34" s="51"/>
      <c r="B34" s="51"/>
      <c r="C34" s="51"/>
      <c r="D34" s="51"/>
      <c r="E34" s="51"/>
      <c r="F34" s="51"/>
      <c r="G34" s="51"/>
      <c r="H34" s="51"/>
      <c r="I34" s="51"/>
      <c r="J34" s="51"/>
      <c r="K34" s="51"/>
      <c r="L34" s="51"/>
      <c r="M34" s="51"/>
      <c r="N34" s="51"/>
    </row>
    <row r="35" spans="1:14" ht="15">
      <c r="A35" s="51"/>
      <c r="B35" s="51"/>
      <c r="C35" s="51"/>
      <c r="D35" s="51"/>
      <c r="E35" s="51"/>
      <c r="F35" s="51"/>
      <c r="G35" s="51"/>
      <c r="H35" s="51"/>
      <c r="I35" s="51"/>
      <c r="J35" s="51"/>
      <c r="K35" s="51"/>
      <c r="L35" s="51"/>
      <c r="M35" s="51"/>
      <c r="N35" s="51"/>
    </row>
    <row r="36" spans="1:14" ht="15">
      <c r="A36" s="51"/>
      <c r="B36" s="51"/>
      <c r="C36" s="51"/>
      <c r="D36" s="51"/>
      <c r="E36" s="51"/>
      <c r="F36" s="51"/>
      <c r="G36" s="51"/>
      <c r="H36" s="51"/>
      <c r="I36" s="51"/>
      <c r="J36" s="51"/>
      <c r="K36" s="51"/>
      <c r="L36" s="51"/>
      <c r="M36" s="51"/>
      <c r="N36" s="51"/>
    </row>
    <row r="37" spans="1:14" ht="15">
      <c r="A37" s="51"/>
      <c r="B37" s="51"/>
      <c r="C37" s="51"/>
      <c r="D37" s="51"/>
      <c r="E37" s="51"/>
      <c r="F37" s="51"/>
      <c r="G37" s="51"/>
      <c r="H37" s="51"/>
      <c r="I37" s="51"/>
      <c r="J37" s="51"/>
      <c r="K37" s="51"/>
      <c r="L37" s="51"/>
      <c r="M37" s="51"/>
      <c r="N37" s="51"/>
    </row>
    <row r="38" spans="1:14" ht="15">
      <c r="A38" s="51"/>
      <c r="B38" s="51"/>
      <c r="C38" s="51"/>
      <c r="D38" s="51"/>
      <c r="E38" s="51"/>
      <c r="F38" s="51"/>
      <c r="G38" s="51"/>
      <c r="H38" s="51"/>
      <c r="I38" s="51"/>
      <c r="J38" s="51"/>
      <c r="K38" s="51"/>
      <c r="L38" s="51"/>
      <c r="M38" s="51"/>
      <c r="N38" s="51"/>
    </row>
    <row r="39" spans="1:14" ht="15">
      <c r="A39" s="51"/>
      <c r="B39" s="51"/>
      <c r="C39" s="51"/>
      <c r="D39" s="51"/>
      <c r="E39" s="51"/>
      <c r="F39" s="51"/>
      <c r="G39" s="51"/>
      <c r="H39" s="51"/>
      <c r="I39" s="51"/>
      <c r="J39" s="51"/>
      <c r="K39" s="51"/>
      <c r="L39" s="51"/>
      <c r="M39" s="51"/>
      <c r="N39" s="51"/>
    </row>
    <row r="40" spans="1:14" ht="15">
      <c r="A40" s="51"/>
      <c r="B40" s="51"/>
      <c r="C40" s="51"/>
      <c r="D40" s="51"/>
      <c r="E40" s="51"/>
      <c r="F40" s="51"/>
      <c r="G40" s="51"/>
      <c r="H40" s="51"/>
      <c r="I40" s="51"/>
      <c r="J40" s="51"/>
      <c r="K40" s="51"/>
      <c r="L40" s="51"/>
      <c r="M40" s="51"/>
      <c r="N40" s="51"/>
    </row>
    <row r="41" spans="1:14" ht="15">
      <c r="A41" s="51"/>
      <c r="B41" s="51"/>
      <c r="C41" s="51"/>
      <c r="D41" s="51"/>
      <c r="E41" s="51"/>
      <c r="F41" s="51"/>
      <c r="G41" s="51"/>
      <c r="H41" s="51"/>
      <c r="I41" s="51"/>
      <c r="J41" s="51"/>
      <c r="K41" s="51"/>
      <c r="L41" s="51"/>
      <c r="M41" s="51"/>
      <c r="N41" s="51"/>
    </row>
    <row r="42" spans="1:14" ht="15">
      <c r="A42" s="51"/>
      <c r="B42" s="51"/>
      <c r="C42" s="51"/>
      <c r="D42" s="51"/>
      <c r="E42" s="51"/>
      <c r="F42" s="51"/>
      <c r="G42" s="51"/>
      <c r="H42" s="51"/>
      <c r="I42" s="51"/>
      <c r="J42" s="51"/>
      <c r="K42" s="51"/>
      <c r="L42" s="51"/>
      <c r="M42" s="51"/>
      <c r="N42" s="51"/>
    </row>
    <row r="43" spans="1:14" ht="15">
      <c r="A43" s="51"/>
      <c r="B43" s="51"/>
      <c r="C43" s="51"/>
      <c r="D43" s="51"/>
      <c r="E43" s="51"/>
      <c r="F43" s="51"/>
      <c r="G43" s="51"/>
      <c r="H43" s="51"/>
      <c r="I43" s="51"/>
      <c r="J43" s="51"/>
      <c r="K43" s="51"/>
      <c r="L43" s="51"/>
      <c r="M43" s="51"/>
      <c r="N43" s="51"/>
    </row>
    <row r="44" spans="1:14" ht="15">
      <c r="A44" s="51"/>
      <c r="B44" s="51"/>
      <c r="C44" s="51"/>
      <c r="D44" s="51"/>
      <c r="E44" s="51"/>
      <c r="F44" s="51"/>
      <c r="G44" s="51"/>
      <c r="H44" s="51"/>
      <c r="I44" s="51"/>
      <c r="J44" s="51"/>
      <c r="K44" s="51"/>
      <c r="L44" s="51"/>
      <c r="M44" s="51"/>
      <c r="N44" s="51"/>
    </row>
    <row r="45" spans="1:14" ht="15">
      <c r="A45" s="51"/>
      <c r="B45" s="51"/>
      <c r="C45" s="51"/>
      <c r="D45" s="51"/>
      <c r="E45" s="51"/>
      <c r="F45" s="51"/>
      <c r="G45" s="51"/>
      <c r="H45" s="51"/>
      <c r="I45" s="51"/>
      <c r="J45" s="51"/>
      <c r="K45" s="51"/>
      <c r="L45" s="51"/>
      <c r="M45" s="51"/>
      <c r="N45" s="51"/>
    </row>
    <row r="46" spans="1:14" ht="15">
      <c r="A46" s="51"/>
      <c r="B46" s="51"/>
      <c r="C46" s="51"/>
      <c r="D46" s="51"/>
      <c r="E46" s="51"/>
      <c r="F46" s="51"/>
      <c r="G46" s="51"/>
      <c r="H46" s="51"/>
      <c r="I46" s="51"/>
      <c r="J46" s="51"/>
      <c r="K46" s="51"/>
      <c r="L46" s="51"/>
      <c r="M46" s="51"/>
      <c r="N46" s="51"/>
    </row>
    <row r="47" spans="1:14" ht="15">
      <c r="A47" s="51"/>
      <c r="B47" s="51"/>
      <c r="C47" s="51"/>
      <c r="D47" s="51"/>
      <c r="E47" s="51"/>
      <c r="F47" s="51"/>
      <c r="G47" s="51"/>
      <c r="H47" s="51"/>
      <c r="I47" s="51"/>
      <c r="J47" s="51"/>
      <c r="K47" s="51"/>
      <c r="L47" s="51"/>
      <c r="M47" s="51"/>
      <c r="N47" s="51"/>
    </row>
    <row r="48" spans="1:14" ht="15">
      <c r="A48" s="51"/>
      <c r="B48" s="51"/>
      <c r="C48" s="51"/>
      <c r="D48" s="51"/>
      <c r="E48" s="51"/>
      <c r="F48" s="51"/>
      <c r="G48" s="51"/>
      <c r="H48" s="51"/>
      <c r="I48" s="51"/>
      <c r="J48" s="51"/>
      <c r="K48" s="51"/>
      <c r="L48" s="51"/>
      <c r="M48" s="51"/>
      <c r="N48" s="51"/>
    </row>
    <row r="49" spans="1:14" ht="15">
      <c r="A49" s="51"/>
      <c r="B49" s="51"/>
      <c r="C49" s="51"/>
      <c r="D49" s="51"/>
      <c r="E49" s="51"/>
      <c r="F49" s="51"/>
      <c r="G49" s="51"/>
      <c r="H49" s="51"/>
      <c r="I49" s="51"/>
      <c r="J49" s="51"/>
      <c r="K49" s="51"/>
      <c r="L49" s="51"/>
      <c r="M49" s="51"/>
      <c r="N49" s="51"/>
    </row>
    <row r="50" spans="1:14" ht="15">
      <c r="A50" s="51"/>
      <c r="B50" s="51"/>
      <c r="C50" s="51"/>
      <c r="D50" s="51"/>
      <c r="E50" s="51"/>
      <c r="F50" s="51"/>
      <c r="G50" s="51"/>
      <c r="H50" s="51"/>
      <c r="I50" s="51"/>
      <c r="J50" s="51"/>
      <c r="K50" s="51"/>
      <c r="L50" s="51"/>
      <c r="M50" s="51"/>
      <c r="N50" s="51"/>
    </row>
    <row r="51" spans="1:14" ht="15">
      <c r="A51" s="51"/>
      <c r="B51" s="51"/>
      <c r="C51" s="51"/>
      <c r="D51" s="51"/>
      <c r="E51" s="51"/>
      <c r="F51" s="51"/>
      <c r="G51" s="51"/>
      <c r="H51" s="51"/>
      <c r="I51" s="51"/>
      <c r="J51" s="51"/>
      <c r="K51" s="51"/>
      <c r="L51" s="51"/>
      <c r="M51" s="51"/>
      <c r="N51" s="51"/>
    </row>
    <row r="52" spans="1:14" ht="15">
      <c r="A52" s="51"/>
      <c r="B52" s="51"/>
      <c r="C52" s="51"/>
      <c r="D52" s="51"/>
      <c r="E52" s="51"/>
      <c r="F52" s="51"/>
      <c r="G52" s="51"/>
      <c r="H52" s="51"/>
      <c r="I52" s="51"/>
      <c r="J52" s="51"/>
      <c r="K52" s="51"/>
      <c r="L52" s="51"/>
      <c r="M52" s="51"/>
      <c r="N52" s="51"/>
    </row>
    <row r="53" spans="1:14" ht="15">
      <c r="A53" s="51"/>
      <c r="B53" s="51"/>
      <c r="C53" s="51"/>
      <c r="D53" s="51"/>
      <c r="E53" s="51"/>
      <c r="F53" s="51"/>
      <c r="G53" s="51"/>
      <c r="H53" s="51"/>
      <c r="I53" s="51"/>
      <c r="J53" s="51"/>
      <c r="K53" s="51"/>
      <c r="L53" s="51"/>
      <c r="M53" s="51"/>
      <c r="N53" s="51"/>
    </row>
    <row r="54" spans="1:14" ht="15">
      <c r="A54" s="51"/>
      <c r="B54" s="51"/>
      <c r="C54" s="51"/>
      <c r="D54" s="51"/>
      <c r="E54" s="51"/>
      <c r="F54" s="51"/>
      <c r="G54" s="51"/>
      <c r="H54" s="51"/>
      <c r="I54" s="51"/>
      <c r="J54" s="51"/>
      <c r="K54" s="51"/>
      <c r="L54" s="51"/>
      <c r="M54" s="51"/>
      <c r="N54" s="51"/>
    </row>
    <row r="55" spans="1:14" ht="15">
      <c r="A55" s="51"/>
      <c r="B55" s="51"/>
      <c r="C55" s="51"/>
      <c r="D55" s="51"/>
      <c r="E55" s="51"/>
      <c r="F55" s="51"/>
      <c r="G55" s="51"/>
      <c r="H55" s="51"/>
      <c r="I55" s="51"/>
      <c r="J55" s="51"/>
      <c r="K55" s="51"/>
      <c r="L55" s="51"/>
      <c r="M55" s="51"/>
      <c r="N55" s="51"/>
    </row>
    <row r="56" spans="1:14" ht="15">
      <c r="A56" s="51"/>
      <c r="B56" s="51"/>
      <c r="C56" s="51"/>
      <c r="D56" s="51"/>
      <c r="E56" s="51"/>
      <c r="F56" s="51"/>
      <c r="G56" s="51"/>
      <c r="H56" s="51"/>
      <c r="I56" s="51"/>
      <c r="J56" s="51"/>
      <c r="K56" s="51"/>
      <c r="L56" s="51"/>
      <c r="M56" s="51"/>
      <c r="N56" s="51"/>
    </row>
    <row r="57" spans="1:14" ht="15">
      <c r="A57" s="51"/>
      <c r="B57" s="51"/>
      <c r="C57" s="51"/>
      <c r="D57" s="51"/>
      <c r="E57" s="51"/>
      <c r="F57" s="51"/>
      <c r="G57" s="51"/>
      <c r="H57" s="51"/>
      <c r="I57" s="51"/>
      <c r="J57" s="51"/>
      <c r="K57" s="51"/>
      <c r="L57" s="51"/>
      <c r="M57" s="51"/>
      <c r="N57" s="51"/>
    </row>
    <row r="58" spans="1:14" ht="15">
      <c r="A58" s="51"/>
      <c r="B58" s="51"/>
      <c r="C58" s="51"/>
      <c r="D58" s="51"/>
      <c r="E58" s="51"/>
      <c r="F58" s="51"/>
      <c r="G58" s="51"/>
      <c r="H58" s="51"/>
      <c r="I58" s="51"/>
      <c r="J58" s="51"/>
      <c r="K58" s="51"/>
      <c r="L58" s="51"/>
      <c r="M58" s="51"/>
      <c r="N58" s="51"/>
    </row>
    <row r="59" spans="1:14" ht="15">
      <c r="A59" s="51"/>
      <c r="B59" s="51"/>
      <c r="C59" s="51"/>
      <c r="D59" s="51"/>
      <c r="E59" s="51"/>
      <c r="F59" s="51"/>
      <c r="G59" s="51"/>
      <c r="H59" s="51"/>
      <c r="I59" s="51"/>
      <c r="J59" s="51"/>
      <c r="K59" s="51"/>
      <c r="L59" s="51"/>
      <c r="M59" s="51"/>
      <c r="N59" s="51"/>
    </row>
    <row r="60" spans="1:14" ht="15">
      <c r="A60" s="51"/>
      <c r="B60" s="51"/>
      <c r="C60" s="51"/>
      <c r="D60" s="51"/>
      <c r="E60" s="51"/>
      <c r="F60" s="51"/>
      <c r="G60" s="51"/>
      <c r="H60" s="51"/>
      <c r="I60" s="51"/>
      <c r="J60" s="51"/>
      <c r="K60" s="51"/>
      <c r="L60" s="51"/>
      <c r="M60" s="51"/>
      <c r="N60" s="51"/>
    </row>
    <row r="61" spans="1:14" ht="15">
      <c r="A61" s="51"/>
      <c r="B61" s="51"/>
      <c r="C61" s="51"/>
      <c r="D61" s="51"/>
      <c r="E61" s="51"/>
      <c r="F61" s="51"/>
      <c r="G61" s="51"/>
      <c r="H61" s="51"/>
      <c r="I61" s="51"/>
      <c r="J61" s="51"/>
      <c r="K61" s="51"/>
      <c r="L61" s="51"/>
      <c r="M61" s="51"/>
      <c r="N61" s="51"/>
    </row>
    <row r="62" spans="1:14" ht="15">
      <c r="A62" s="51"/>
      <c r="B62" s="51"/>
      <c r="C62" s="51"/>
      <c r="D62" s="51"/>
      <c r="E62" s="51"/>
      <c r="F62" s="51"/>
      <c r="G62" s="51"/>
      <c r="H62" s="51"/>
      <c r="I62" s="51"/>
      <c r="J62" s="51"/>
      <c r="K62" s="51"/>
      <c r="L62" s="51"/>
      <c r="M62" s="51"/>
      <c r="N62" s="51"/>
    </row>
    <row r="63" spans="1:14" ht="15">
      <c r="A63" s="51"/>
      <c r="B63" s="51"/>
      <c r="C63" s="51"/>
      <c r="D63" s="51"/>
      <c r="E63" s="51"/>
      <c r="F63" s="51"/>
      <c r="G63" s="51"/>
      <c r="H63" s="51"/>
      <c r="I63" s="51"/>
      <c r="J63" s="51"/>
      <c r="K63" s="51"/>
      <c r="L63" s="51"/>
      <c r="M63" s="51"/>
      <c r="N63" s="51"/>
    </row>
    <row r="64" spans="1:14" ht="15">
      <c r="A64" s="51"/>
      <c r="B64" s="51"/>
      <c r="C64" s="51"/>
      <c r="D64" s="51"/>
      <c r="E64" s="51"/>
      <c r="F64" s="51"/>
      <c r="G64" s="51"/>
      <c r="H64" s="51"/>
      <c r="I64" s="51"/>
      <c r="J64" s="51"/>
      <c r="K64" s="51"/>
      <c r="L64" s="51"/>
      <c r="M64" s="51"/>
      <c r="N64" s="51"/>
    </row>
    <row r="65" spans="1:14" ht="15">
      <c r="A65" s="51"/>
      <c r="B65" s="51"/>
      <c r="C65" s="51"/>
      <c r="D65" s="51"/>
      <c r="E65" s="51"/>
      <c r="F65" s="51"/>
      <c r="G65" s="51"/>
      <c r="H65" s="51"/>
      <c r="I65" s="51"/>
      <c r="J65" s="51"/>
      <c r="K65" s="51"/>
      <c r="L65" s="51"/>
      <c r="M65" s="51"/>
      <c r="N65" s="51"/>
    </row>
    <row r="66" spans="1:14" ht="15">
      <c r="A66" s="51"/>
      <c r="B66" s="51"/>
      <c r="C66" s="51"/>
      <c r="D66" s="51"/>
      <c r="E66" s="51"/>
      <c r="F66" s="51"/>
      <c r="G66" s="51"/>
      <c r="H66" s="51"/>
      <c r="I66" s="51"/>
      <c r="J66" s="51"/>
      <c r="K66" s="51"/>
      <c r="L66" s="51"/>
      <c r="M66" s="51"/>
      <c r="N66" s="51"/>
    </row>
    <row r="67" spans="1:14" ht="15">
      <c r="A67" s="51"/>
      <c r="B67" s="51"/>
      <c r="C67" s="51"/>
      <c r="D67" s="51"/>
      <c r="E67" s="51"/>
      <c r="F67" s="51"/>
      <c r="G67" s="51"/>
      <c r="H67" s="51"/>
      <c r="I67" s="51"/>
      <c r="J67" s="51"/>
      <c r="K67" s="51"/>
      <c r="L67" s="51"/>
      <c r="M67" s="51"/>
      <c r="N67" s="51"/>
    </row>
    <row r="68" spans="1:14" ht="15">
      <c r="A68" s="51"/>
      <c r="B68" s="51"/>
      <c r="C68" s="51"/>
      <c r="D68" s="51"/>
      <c r="E68" s="51"/>
      <c r="F68" s="51"/>
      <c r="G68" s="51"/>
      <c r="H68" s="51"/>
      <c r="I68" s="51"/>
      <c r="J68" s="51"/>
      <c r="K68" s="51"/>
      <c r="L68" s="51"/>
      <c r="M68" s="51"/>
      <c r="N68" s="51"/>
    </row>
    <row r="69" spans="1:14" ht="15">
      <c r="A69" s="51"/>
      <c r="B69" s="51"/>
      <c r="C69" s="51"/>
      <c r="D69" s="51"/>
      <c r="E69" s="51"/>
      <c r="F69" s="51"/>
      <c r="G69" s="51"/>
      <c r="H69" s="51"/>
      <c r="I69" s="51"/>
      <c r="J69" s="51"/>
      <c r="K69" s="51"/>
      <c r="L69" s="51"/>
      <c r="M69" s="51"/>
      <c r="N69" s="51"/>
    </row>
    <row r="70" spans="1:14" ht="15">
      <c r="A70" s="51"/>
      <c r="B70" s="51"/>
      <c r="C70" s="51"/>
      <c r="D70" s="51"/>
      <c r="E70" s="51"/>
      <c r="F70" s="51"/>
      <c r="G70" s="51"/>
      <c r="H70" s="51"/>
      <c r="I70" s="51"/>
      <c r="J70" s="51"/>
      <c r="K70" s="51"/>
      <c r="L70" s="51"/>
      <c r="M70" s="51"/>
      <c r="N70" s="51"/>
    </row>
    <row r="71" spans="1:14" ht="15">
      <c r="A71" s="51"/>
      <c r="B71" s="51"/>
      <c r="C71" s="51"/>
      <c r="D71" s="51"/>
      <c r="E71" s="51"/>
      <c r="F71" s="51"/>
      <c r="G71" s="51"/>
      <c r="H71" s="51"/>
      <c r="I71" s="51"/>
      <c r="J71" s="51"/>
      <c r="K71" s="51"/>
      <c r="L71" s="51"/>
      <c r="M71" s="51"/>
      <c r="N71" s="51"/>
    </row>
    <row r="72" spans="1:14" ht="15">
      <c r="A72" s="51"/>
      <c r="B72" s="51"/>
      <c r="C72" s="51"/>
      <c r="D72" s="51"/>
      <c r="E72" s="51"/>
      <c r="F72" s="51"/>
      <c r="G72" s="51"/>
      <c r="H72" s="51"/>
      <c r="I72" s="51"/>
      <c r="J72" s="51"/>
      <c r="K72" s="51"/>
      <c r="L72" s="51"/>
      <c r="M72" s="51"/>
      <c r="N72" s="51"/>
    </row>
    <row r="73" spans="1:14" ht="15">
      <c r="A73" s="51"/>
      <c r="B73" s="51"/>
      <c r="C73" s="51"/>
      <c r="D73" s="51"/>
      <c r="E73" s="51"/>
      <c r="F73" s="51"/>
      <c r="G73" s="51"/>
      <c r="H73" s="51"/>
      <c r="I73" s="51"/>
      <c r="J73" s="51"/>
      <c r="K73" s="51"/>
      <c r="L73" s="51"/>
      <c r="M73" s="51"/>
      <c r="N73" s="51"/>
    </row>
    <row r="74" spans="1:14" ht="15">
      <c r="A74" s="51"/>
      <c r="B74" s="51"/>
      <c r="C74" s="51"/>
      <c r="D74" s="51"/>
      <c r="E74" s="51"/>
      <c r="F74" s="51"/>
      <c r="G74" s="51"/>
      <c r="H74" s="51"/>
      <c r="I74" s="51"/>
      <c r="J74" s="51"/>
      <c r="K74" s="51"/>
      <c r="L74" s="51"/>
      <c r="M74" s="51"/>
      <c r="N74" s="51"/>
    </row>
    <row r="75" spans="1:14" ht="15">
      <c r="A75" s="51"/>
      <c r="B75" s="51"/>
      <c r="C75" s="51"/>
      <c r="D75" s="51"/>
      <c r="E75" s="51"/>
      <c r="F75" s="51"/>
      <c r="G75" s="51"/>
      <c r="H75" s="51"/>
      <c r="I75" s="51"/>
      <c r="J75" s="51"/>
      <c r="K75" s="51"/>
      <c r="L75" s="51"/>
      <c r="M75" s="51"/>
      <c r="N75" s="51"/>
    </row>
    <row r="76" spans="1:14" ht="15">
      <c r="A76" s="51"/>
      <c r="B76" s="51"/>
      <c r="C76" s="51"/>
      <c r="D76" s="51"/>
      <c r="E76" s="51"/>
      <c r="F76" s="51"/>
      <c r="G76" s="51"/>
      <c r="H76" s="51"/>
      <c r="I76" s="51"/>
      <c r="J76" s="51"/>
      <c r="K76" s="51"/>
      <c r="L76" s="51"/>
      <c r="M76" s="51"/>
      <c r="N76" s="51"/>
    </row>
    <row r="77" spans="1:14" ht="15">
      <c r="A77" s="51"/>
      <c r="B77" s="51"/>
      <c r="C77" s="51"/>
      <c r="D77" s="51"/>
      <c r="E77" s="51"/>
      <c r="F77" s="51"/>
      <c r="G77" s="51"/>
      <c r="H77" s="51"/>
      <c r="I77" s="51"/>
      <c r="J77" s="51"/>
      <c r="K77" s="51"/>
      <c r="L77" s="51"/>
      <c r="M77" s="51"/>
      <c r="N77" s="51"/>
    </row>
    <row r="78" spans="1:14" ht="15">
      <c r="A78" s="51"/>
      <c r="B78" s="51"/>
      <c r="C78" s="51"/>
      <c r="D78" s="51"/>
      <c r="E78" s="51"/>
      <c r="F78" s="51"/>
      <c r="G78" s="51"/>
      <c r="H78" s="51"/>
      <c r="I78" s="51"/>
      <c r="J78" s="51"/>
      <c r="K78" s="51"/>
      <c r="L78" s="51"/>
      <c r="M78" s="51"/>
      <c r="N78" s="51"/>
    </row>
    <row r="79" spans="1:14" ht="15">
      <c r="A79" s="51"/>
      <c r="B79" s="51"/>
      <c r="C79" s="51"/>
      <c r="D79" s="51"/>
      <c r="E79" s="51"/>
      <c r="F79" s="51"/>
      <c r="G79" s="51"/>
      <c r="H79" s="51"/>
      <c r="I79" s="51"/>
      <c r="J79" s="51"/>
      <c r="K79" s="51"/>
      <c r="L79" s="51"/>
      <c r="M79" s="51"/>
      <c r="N79" s="51"/>
    </row>
    <row r="80" spans="1:14" ht="15">
      <c r="A80" s="51"/>
      <c r="B80" s="51"/>
      <c r="C80" s="51"/>
      <c r="D80" s="51"/>
      <c r="E80" s="51"/>
      <c r="F80" s="51"/>
      <c r="G80" s="51"/>
      <c r="H80" s="51"/>
      <c r="I80" s="51"/>
      <c r="J80" s="51"/>
      <c r="K80" s="51"/>
      <c r="L80" s="51"/>
      <c r="M80" s="51"/>
      <c r="N80" s="51"/>
    </row>
    <row r="81" spans="1:14" ht="15">
      <c r="A81" s="51"/>
      <c r="B81" s="51"/>
      <c r="C81" s="51"/>
      <c r="D81" s="51"/>
      <c r="E81" s="51"/>
      <c r="F81" s="51"/>
      <c r="G81" s="51"/>
      <c r="H81" s="51"/>
      <c r="I81" s="51"/>
      <c r="J81" s="51"/>
      <c r="K81" s="51"/>
      <c r="L81" s="51"/>
      <c r="M81" s="51"/>
      <c r="N81" s="51"/>
    </row>
    <row r="82" spans="1:14" ht="15">
      <c r="A82" s="51"/>
      <c r="B82" s="51"/>
      <c r="C82" s="51"/>
      <c r="D82" s="51"/>
      <c r="E82" s="51"/>
      <c r="F82" s="51"/>
      <c r="G82" s="51"/>
      <c r="H82" s="51"/>
      <c r="I82" s="51"/>
      <c r="J82" s="51"/>
      <c r="K82" s="51"/>
      <c r="L82" s="51"/>
      <c r="M82" s="51"/>
      <c r="N82" s="51"/>
    </row>
    <row r="83" spans="1:14" ht="15">
      <c r="A83" s="51"/>
      <c r="B83" s="51"/>
      <c r="C83" s="51"/>
      <c r="D83" s="51"/>
      <c r="E83" s="51"/>
      <c r="F83" s="51"/>
      <c r="G83" s="51"/>
      <c r="H83" s="51"/>
      <c r="I83" s="51"/>
      <c r="J83" s="51"/>
      <c r="K83" s="51"/>
      <c r="L83" s="51"/>
      <c r="M83" s="51"/>
      <c r="N83" s="51"/>
    </row>
    <row r="84" spans="1:14" ht="15">
      <c r="A84" s="51"/>
      <c r="B84" s="51"/>
      <c r="C84" s="51"/>
      <c r="D84" s="51"/>
      <c r="E84" s="51"/>
      <c r="F84" s="51"/>
      <c r="G84" s="51"/>
      <c r="H84" s="51"/>
      <c r="I84" s="51"/>
      <c r="J84" s="51"/>
      <c r="K84" s="51"/>
      <c r="L84" s="51"/>
      <c r="M84" s="51"/>
      <c r="N84" s="51"/>
    </row>
    <row r="85" spans="1:14" ht="15">
      <c r="A85" s="51"/>
      <c r="B85" s="51"/>
      <c r="C85" s="51"/>
      <c r="D85" s="51"/>
      <c r="E85" s="51"/>
      <c r="F85" s="51"/>
      <c r="G85" s="51"/>
      <c r="H85" s="51"/>
      <c r="I85" s="51"/>
      <c r="J85" s="51"/>
      <c r="K85" s="51"/>
      <c r="L85" s="51"/>
      <c r="M85" s="51"/>
      <c r="N85" s="51"/>
    </row>
    <row r="86" spans="1:14" ht="15">
      <c r="A86" s="51"/>
      <c r="B86" s="51"/>
      <c r="C86" s="51"/>
      <c r="D86" s="51"/>
      <c r="E86" s="51"/>
      <c r="F86" s="51"/>
      <c r="G86" s="51"/>
      <c r="H86" s="51"/>
      <c r="I86" s="51"/>
      <c r="J86" s="51"/>
      <c r="K86" s="51"/>
      <c r="L86" s="51"/>
      <c r="M86" s="51"/>
      <c r="N86" s="51"/>
    </row>
    <row r="87" spans="1:14" ht="15">
      <c r="A87" s="51"/>
      <c r="B87" s="51"/>
      <c r="C87" s="51"/>
      <c r="D87" s="51"/>
      <c r="E87" s="51"/>
      <c r="F87" s="51"/>
      <c r="G87" s="51"/>
      <c r="H87" s="51"/>
      <c r="I87" s="51"/>
      <c r="J87" s="51"/>
      <c r="K87" s="51"/>
      <c r="L87" s="51"/>
      <c r="M87" s="51"/>
      <c r="N87" s="51"/>
    </row>
    <row r="88" spans="1:14" ht="15">
      <c r="A88" s="51"/>
      <c r="B88" s="51"/>
      <c r="C88" s="51"/>
      <c r="D88" s="51"/>
      <c r="E88" s="51"/>
      <c r="F88" s="51"/>
      <c r="G88" s="51"/>
      <c r="H88" s="51"/>
      <c r="I88" s="51"/>
      <c r="J88" s="51"/>
      <c r="K88" s="51"/>
      <c r="L88" s="51"/>
      <c r="M88" s="51"/>
      <c r="N88" s="51"/>
    </row>
    <row r="89" spans="1:14" ht="15">
      <c r="A89" s="51"/>
      <c r="B89" s="51"/>
      <c r="C89" s="51"/>
      <c r="D89" s="51"/>
      <c r="E89" s="51"/>
      <c r="F89" s="51"/>
      <c r="G89" s="51"/>
      <c r="H89" s="51"/>
      <c r="I89" s="51"/>
      <c r="J89" s="51"/>
      <c r="K89" s="51"/>
      <c r="L89" s="51"/>
      <c r="M89" s="51"/>
      <c r="N89" s="51"/>
    </row>
    <row r="90" spans="1:14" ht="15">
      <c r="A90" s="51"/>
      <c r="B90" s="51"/>
      <c r="C90" s="51"/>
      <c r="D90" s="51"/>
      <c r="E90" s="51"/>
      <c r="F90" s="51"/>
      <c r="G90" s="51"/>
      <c r="H90" s="51"/>
      <c r="I90" s="51"/>
      <c r="J90" s="51"/>
      <c r="K90" s="51"/>
      <c r="L90" s="51"/>
      <c r="M90" s="51"/>
      <c r="N90" s="51"/>
    </row>
    <row r="91" spans="1:14" ht="15">
      <c r="A91" s="51"/>
      <c r="B91" s="51"/>
      <c r="C91" s="51"/>
      <c r="D91" s="51"/>
      <c r="E91" s="51"/>
      <c r="F91" s="51"/>
      <c r="G91" s="51"/>
      <c r="H91" s="51"/>
      <c r="I91" s="51"/>
      <c r="J91" s="51"/>
      <c r="K91" s="51"/>
      <c r="L91" s="51"/>
      <c r="M91" s="51"/>
      <c r="N91" s="51"/>
    </row>
    <row r="92" spans="1:14" ht="15">
      <c r="A92" s="51"/>
      <c r="B92" s="51"/>
      <c r="C92" s="51"/>
      <c r="D92" s="51"/>
      <c r="E92" s="51"/>
      <c r="F92" s="51"/>
      <c r="G92" s="51"/>
      <c r="H92" s="51"/>
      <c r="I92" s="51"/>
      <c r="J92" s="51"/>
      <c r="K92" s="51"/>
      <c r="L92" s="51"/>
      <c r="M92" s="51"/>
      <c r="N92" s="51"/>
    </row>
    <row r="93" spans="1:14" ht="15">
      <c r="A93" s="51"/>
      <c r="B93" s="51"/>
      <c r="C93" s="51"/>
      <c r="D93" s="51"/>
      <c r="E93" s="51"/>
      <c r="F93" s="51"/>
      <c r="G93" s="51"/>
      <c r="H93" s="51"/>
      <c r="I93" s="51"/>
      <c r="J93" s="51"/>
      <c r="K93" s="51"/>
      <c r="L93" s="51"/>
      <c r="M93" s="51"/>
      <c r="N93" s="51"/>
    </row>
    <row r="94" spans="1:14" ht="15">
      <c r="A94" s="51"/>
      <c r="B94" s="51"/>
      <c r="C94" s="51"/>
      <c r="D94" s="51"/>
      <c r="E94" s="51"/>
      <c r="F94" s="51"/>
      <c r="G94" s="51"/>
      <c r="H94" s="51"/>
      <c r="I94" s="51"/>
      <c r="J94" s="51"/>
      <c r="K94" s="51"/>
      <c r="L94" s="51"/>
      <c r="M94" s="51"/>
      <c r="N94" s="51"/>
    </row>
    <row r="95" spans="1:14" ht="15">
      <c r="A95" s="51"/>
      <c r="B95" s="51"/>
      <c r="C95" s="51"/>
      <c r="D95" s="51"/>
      <c r="E95" s="51"/>
      <c r="F95" s="51"/>
      <c r="G95" s="51"/>
      <c r="H95" s="51"/>
      <c r="I95" s="51"/>
      <c r="J95" s="51"/>
      <c r="K95" s="51"/>
      <c r="L95" s="51"/>
      <c r="M95" s="51"/>
      <c r="N95" s="51"/>
    </row>
    <row r="96" spans="1:14" ht="15">
      <c r="A96" s="51"/>
      <c r="B96" s="51"/>
      <c r="C96" s="51"/>
      <c r="D96" s="51"/>
      <c r="E96" s="51"/>
      <c r="F96" s="51"/>
      <c r="G96" s="51"/>
      <c r="H96" s="51"/>
      <c r="I96" s="51"/>
      <c r="J96" s="51"/>
      <c r="K96" s="51"/>
      <c r="L96" s="51"/>
      <c r="M96" s="51"/>
      <c r="N96" s="51"/>
    </row>
    <row r="97" spans="1:14" ht="15">
      <c r="A97" s="51"/>
      <c r="B97" s="51"/>
      <c r="C97" s="51"/>
      <c r="D97" s="51"/>
      <c r="E97" s="51"/>
      <c r="F97" s="51"/>
      <c r="G97" s="51"/>
      <c r="H97" s="51"/>
      <c r="I97" s="51"/>
      <c r="J97" s="51"/>
      <c r="K97" s="51"/>
      <c r="L97" s="51"/>
      <c r="M97" s="51"/>
      <c r="N97" s="51"/>
    </row>
    <row r="98" spans="1:14" ht="15">
      <c r="A98" s="51"/>
      <c r="B98" s="51"/>
      <c r="C98" s="51"/>
      <c r="D98" s="51"/>
      <c r="E98" s="51"/>
      <c r="F98" s="51"/>
      <c r="G98" s="51"/>
      <c r="H98" s="51"/>
      <c r="I98" s="51"/>
      <c r="J98" s="51"/>
      <c r="K98" s="51"/>
      <c r="L98" s="51"/>
      <c r="M98" s="51"/>
      <c r="N98" s="51"/>
    </row>
    <row r="99" spans="1:14" ht="15">
      <c r="A99" s="51"/>
      <c r="B99" s="51"/>
      <c r="C99" s="51"/>
      <c r="D99" s="51"/>
      <c r="E99" s="51"/>
      <c r="F99" s="51"/>
      <c r="G99" s="51"/>
      <c r="H99" s="51"/>
      <c r="I99" s="51"/>
      <c r="J99" s="51"/>
      <c r="K99" s="51"/>
      <c r="L99" s="51"/>
      <c r="M99" s="51"/>
      <c r="N99" s="51"/>
    </row>
    <row r="100" spans="1:14" ht="15">
      <c r="A100" s="51"/>
      <c r="B100" s="51"/>
      <c r="C100" s="51"/>
      <c r="D100" s="51"/>
      <c r="E100" s="51"/>
      <c r="F100" s="51"/>
      <c r="G100" s="51"/>
      <c r="H100" s="51"/>
      <c r="I100" s="51"/>
      <c r="J100" s="51"/>
      <c r="K100" s="51"/>
      <c r="L100" s="51"/>
      <c r="M100" s="51"/>
      <c r="N100" s="51"/>
    </row>
    <row r="101" spans="1:14" ht="15">
      <c r="A101" s="51"/>
      <c r="B101" s="51"/>
      <c r="C101" s="51"/>
      <c r="D101" s="51"/>
      <c r="E101" s="51"/>
      <c r="F101" s="51"/>
      <c r="G101" s="51"/>
      <c r="H101" s="51"/>
      <c r="I101" s="51"/>
      <c r="J101" s="51"/>
      <c r="K101" s="51"/>
      <c r="L101" s="51"/>
      <c r="M101" s="51"/>
      <c r="N101" s="51"/>
    </row>
    <row r="102" spans="1:14" ht="15">
      <c r="A102" s="51"/>
      <c r="B102" s="51"/>
      <c r="C102" s="51"/>
      <c r="D102" s="51"/>
      <c r="E102" s="51"/>
      <c r="F102" s="51"/>
      <c r="G102" s="51"/>
      <c r="H102" s="51"/>
      <c r="I102" s="51"/>
      <c r="J102" s="51"/>
      <c r="K102" s="51"/>
      <c r="L102" s="51"/>
      <c r="M102" s="51"/>
      <c r="N102" s="51"/>
    </row>
    <row r="103" spans="1:14" ht="15">
      <c r="A103" s="51"/>
      <c r="B103" s="51"/>
      <c r="C103" s="51"/>
      <c r="D103" s="51"/>
      <c r="E103" s="51"/>
      <c r="F103" s="51"/>
      <c r="G103" s="51"/>
      <c r="H103" s="51"/>
      <c r="I103" s="51"/>
      <c r="J103" s="51"/>
      <c r="K103" s="51"/>
      <c r="L103" s="51"/>
      <c r="M103" s="51"/>
      <c r="N103" s="51"/>
    </row>
    <row r="104" spans="1:14" ht="15">
      <c r="A104" s="51"/>
      <c r="B104" s="51"/>
      <c r="C104" s="51"/>
      <c r="D104" s="51"/>
      <c r="E104" s="51"/>
      <c r="F104" s="51"/>
      <c r="G104" s="51"/>
      <c r="H104" s="51"/>
      <c r="I104" s="51"/>
      <c r="J104" s="51"/>
      <c r="K104" s="51"/>
      <c r="L104" s="51"/>
      <c r="M104" s="51"/>
      <c r="N104" s="51"/>
    </row>
    <row r="105" spans="1:14" ht="15">
      <c r="A105" s="51"/>
      <c r="B105" s="51"/>
      <c r="C105" s="51"/>
      <c r="D105" s="51"/>
      <c r="E105" s="51"/>
      <c r="F105" s="51"/>
      <c r="G105" s="51"/>
      <c r="H105" s="51"/>
      <c r="I105" s="51"/>
      <c r="J105" s="51"/>
      <c r="K105" s="51"/>
      <c r="L105" s="51"/>
      <c r="M105" s="51"/>
      <c r="N105" s="51"/>
    </row>
    <row r="106" spans="1:14" ht="15">
      <c r="A106" s="51"/>
      <c r="B106" s="51"/>
      <c r="C106" s="51"/>
      <c r="D106" s="51"/>
      <c r="E106" s="51"/>
      <c r="F106" s="51"/>
      <c r="G106" s="51"/>
      <c r="H106" s="51"/>
      <c r="I106" s="51"/>
      <c r="J106" s="51"/>
      <c r="K106" s="51"/>
      <c r="L106" s="51"/>
      <c r="M106" s="51"/>
      <c r="N106" s="51"/>
    </row>
    <row r="107" spans="1:14" ht="15">
      <c r="A107" s="51"/>
      <c r="B107" s="51"/>
      <c r="C107" s="51"/>
      <c r="D107" s="51"/>
      <c r="E107" s="51"/>
      <c r="F107" s="51"/>
      <c r="G107" s="51"/>
      <c r="H107" s="51"/>
      <c r="I107" s="51"/>
      <c r="J107" s="51"/>
      <c r="K107" s="51"/>
      <c r="L107" s="51"/>
      <c r="M107" s="51"/>
      <c r="N107" s="51"/>
    </row>
    <row r="108" spans="1:14" ht="15">
      <c r="A108" s="51"/>
      <c r="B108" s="51"/>
      <c r="C108" s="51"/>
      <c r="D108" s="51"/>
      <c r="E108" s="51"/>
      <c r="F108" s="51"/>
      <c r="G108" s="51"/>
      <c r="H108" s="51"/>
      <c r="I108" s="51"/>
      <c r="J108" s="51"/>
      <c r="K108" s="51"/>
      <c r="L108" s="51"/>
      <c r="M108" s="51"/>
      <c r="N108" s="51"/>
    </row>
    <row r="109" spans="1:14" ht="15">
      <c r="A109" s="51"/>
      <c r="B109" s="51"/>
      <c r="C109" s="51"/>
      <c r="D109" s="51"/>
      <c r="E109" s="51"/>
      <c r="F109" s="51"/>
      <c r="G109" s="51"/>
      <c r="H109" s="51"/>
      <c r="I109" s="51"/>
      <c r="J109" s="51"/>
      <c r="K109" s="51"/>
      <c r="L109" s="51"/>
      <c r="M109" s="51"/>
      <c r="N109" s="51"/>
    </row>
    <row r="110" spans="1:14" ht="15">
      <c r="A110" s="51"/>
      <c r="B110" s="51"/>
      <c r="C110" s="51"/>
      <c r="D110" s="51"/>
      <c r="E110" s="51"/>
      <c r="F110" s="51"/>
      <c r="G110" s="51"/>
      <c r="H110" s="51"/>
      <c r="I110" s="51"/>
      <c r="J110" s="51"/>
      <c r="K110" s="51"/>
      <c r="L110" s="51"/>
      <c r="M110" s="51"/>
      <c r="N110" s="51"/>
    </row>
    <row r="111" spans="1:14" ht="15">
      <c r="A111" s="51"/>
      <c r="B111" s="51"/>
      <c r="C111" s="51"/>
      <c r="D111" s="51"/>
      <c r="E111" s="51"/>
      <c r="F111" s="51"/>
      <c r="G111" s="51"/>
      <c r="H111" s="51"/>
      <c r="I111" s="51"/>
      <c r="J111" s="51"/>
      <c r="K111" s="51"/>
      <c r="L111" s="51"/>
      <c r="M111" s="51"/>
      <c r="N111" s="51"/>
    </row>
    <row r="112" spans="1:14" ht="15">
      <c r="A112" s="51"/>
      <c r="B112" s="51"/>
      <c r="C112" s="51"/>
      <c r="D112" s="51"/>
      <c r="E112" s="51"/>
      <c r="F112" s="51"/>
      <c r="G112" s="51"/>
      <c r="H112" s="51"/>
      <c r="I112" s="51"/>
      <c r="J112" s="51"/>
      <c r="K112" s="51"/>
      <c r="L112" s="51"/>
      <c r="M112" s="51"/>
      <c r="N112" s="51"/>
    </row>
    <row r="113" spans="1:14" ht="15">
      <c r="A113" s="51"/>
      <c r="B113" s="51"/>
      <c r="C113" s="51"/>
      <c r="D113" s="51"/>
      <c r="E113" s="51"/>
      <c r="F113" s="51"/>
      <c r="G113" s="51"/>
      <c r="H113" s="51"/>
      <c r="I113" s="51"/>
      <c r="J113" s="51"/>
      <c r="K113" s="51"/>
      <c r="L113" s="51"/>
      <c r="M113" s="51"/>
      <c r="N113" s="51"/>
    </row>
    <row r="114" spans="1:14" ht="15">
      <c r="A114" s="51"/>
      <c r="B114" s="51"/>
      <c r="C114" s="51"/>
      <c r="D114" s="51"/>
      <c r="E114" s="51"/>
      <c r="F114" s="51"/>
      <c r="G114" s="51"/>
      <c r="H114" s="51"/>
      <c r="I114" s="51"/>
      <c r="J114" s="51"/>
      <c r="K114" s="51"/>
      <c r="L114" s="51"/>
      <c r="M114" s="51"/>
      <c r="N114" s="51"/>
    </row>
    <row r="115" spans="1:14" ht="15">
      <c r="A115" s="51"/>
      <c r="B115" s="51"/>
      <c r="C115" s="51"/>
      <c r="D115" s="51"/>
      <c r="E115" s="51"/>
      <c r="F115" s="51"/>
      <c r="G115" s="51"/>
      <c r="H115" s="51"/>
      <c r="I115" s="51"/>
      <c r="J115" s="51"/>
      <c r="K115" s="51"/>
      <c r="L115" s="51"/>
      <c r="M115" s="51"/>
      <c r="N115" s="51"/>
    </row>
    <row r="116" spans="1:14" ht="15">
      <c r="A116" s="51"/>
      <c r="B116" s="51"/>
      <c r="C116" s="51"/>
      <c r="D116" s="51"/>
      <c r="E116" s="51"/>
      <c r="F116" s="51"/>
      <c r="G116" s="51"/>
      <c r="H116" s="51"/>
      <c r="I116" s="51"/>
      <c r="J116" s="51"/>
      <c r="K116" s="51"/>
      <c r="L116" s="51"/>
      <c r="M116" s="51"/>
      <c r="N116" s="51"/>
    </row>
    <row r="117" spans="1:14" ht="15">
      <c r="A117" s="51"/>
      <c r="B117" s="51"/>
      <c r="C117" s="51"/>
      <c r="D117" s="51"/>
      <c r="E117" s="51"/>
      <c r="F117" s="51"/>
      <c r="G117" s="51"/>
      <c r="H117" s="51"/>
      <c r="I117" s="51"/>
      <c r="J117" s="51"/>
      <c r="K117" s="51"/>
      <c r="L117" s="51"/>
      <c r="M117" s="51"/>
      <c r="N117" s="51"/>
    </row>
    <row r="118" spans="1:14" ht="15">
      <c r="A118" s="51"/>
      <c r="B118" s="51"/>
      <c r="C118" s="51"/>
      <c r="D118" s="51"/>
      <c r="E118" s="51"/>
      <c r="F118" s="51"/>
      <c r="G118" s="51"/>
      <c r="H118" s="51"/>
      <c r="I118" s="51"/>
      <c r="J118" s="51"/>
      <c r="K118" s="51"/>
      <c r="L118" s="51"/>
      <c r="M118" s="51"/>
      <c r="N118" s="51"/>
    </row>
    <row r="119" spans="1:14" ht="15">
      <c r="A119" s="51"/>
      <c r="B119" s="51"/>
      <c r="C119" s="51"/>
      <c r="D119" s="51"/>
      <c r="E119" s="51"/>
      <c r="F119" s="51"/>
      <c r="G119" s="51"/>
      <c r="H119" s="51"/>
      <c r="I119" s="51"/>
      <c r="J119" s="51"/>
      <c r="K119" s="51"/>
      <c r="L119" s="51"/>
      <c r="M119" s="51"/>
      <c r="N119" s="51"/>
    </row>
    <row r="120" spans="1:14" ht="15">
      <c r="A120" s="51"/>
      <c r="B120" s="51"/>
      <c r="C120" s="51"/>
      <c r="D120" s="51"/>
      <c r="E120" s="51"/>
      <c r="F120" s="51"/>
      <c r="G120" s="51"/>
      <c r="H120" s="51"/>
      <c r="I120" s="51"/>
      <c r="J120" s="51"/>
      <c r="K120" s="51"/>
      <c r="L120" s="51"/>
      <c r="M120" s="51"/>
      <c r="N120" s="51"/>
    </row>
    <row r="121" spans="1:14" ht="15">
      <c r="A121" s="51"/>
      <c r="B121" s="51"/>
      <c r="C121" s="51"/>
      <c r="D121" s="51"/>
      <c r="E121" s="51"/>
      <c r="F121" s="51"/>
      <c r="G121" s="51"/>
      <c r="H121" s="51"/>
      <c r="I121" s="51"/>
      <c r="J121" s="51"/>
      <c r="K121" s="51"/>
      <c r="L121" s="51"/>
      <c r="M121" s="51"/>
      <c r="N121" s="51"/>
    </row>
    <row r="122" spans="1:14" ht="15">
      <c r="A122" s="51"/>
      <c r="B122" s="51"/>
      <c r="C122" s="51"/>
      <c r="D122" s="51"/>
      <c r="E122" s="51"/>
      <c r="F122" s="51"/>
      <c r="G122" s="51"/>
      <c r="H122" s="51"/>
      <c r="I122" s="51"/>
      <c r="J122" s="51"/>
      <c r="K122" s="51"/>
      <c r="L122" s="51"/>
      <c r="M122" s="51"/>
      <c r="N122" s="51"/>
    </row>
    <row r="123" spans="1:14" ht="15">
      <c r="A123" s="51"/>
      <c r="B123" s="51"/>
      <c r="C123" s="51"/>
      <c r="D123" s="51"/>
      <c r="E123" s="51"/>
      <c r="F123" s="51"/>
      <c r="G123" s="51"/>
      <c r="H123" s="51"/>
      <c r="I123" s="51"/>
      <c r="J123" s="51"/>
      <c r="K123" s="51"/>
      <c r="L123" s="51"/>
      <c r="M123" s="51"/>
      <c r="N123" s="51"/>
    </row>
    <row r="124" spans="1:14" ht="15">
      <c r="A124" s="51"/>
      <c r="B124" s="51"/>
      <c r="C124" s="51"/>
      <c r="D124" s="51"/>
      <c r="E124" s="51"/>
      <c r="F124" s="51"/>
      <c r="G124" s="51"/>
      <c r="H124" s="51"/>
      <c r="I124" s="51"/>
      <c r="J124" s="51"/>
      <c r="K124" s="51"/>
      <c r="L124" s="51"/>
      <c r="M124" s="51"/>
      <c r="N124" s="51"/>
    </row>
    <row r="125" spans="1:14" ht="15">
      <c r="A125" s="51"/>
      <c r="B125" s="51"/>
      <c r="C125" s="51"/>
      <c r="D125" s="51"/>
      <c r="E125" s="51"/>
      <c r="F125" s="51"/>
      <c r="G125" s="51"/>
      <c r="H125" s="51"/>
      <c r="I125" s="51"/>
      <c r="J125" s="51"/>
      <c r="K125" s="51"/>
      <c r="L125" s="51"/>
      <c r="M125" s="51"/>
      <c r="N125" s="51"/>
    </row>
    <row r="126" spans="1:14" ht="15">
      <c r="A126" s="51"/>
      <c r="B126" s="51"/>
      <c r="C126" s="51"/>
      <c r="D126" s="51"/>
      <c r="E126" s="51"/>
      <c r="F126" s="51"/>
      <c r="G126" s="51"/>
      <c r="H126" s="51"/>
      <c r="I126" s="51"/>
      <c r="J126" s="51"/>
      <c r="K126" s="51"/>
      <c r="L126" s="51"/>
      <c r="M126" s="51"/>
      <c r="N126" s="51"/>
    </row>
    <row r="127" spans="1:14" ht="15">
      <c r="A127" s="51"/>
      <c r="B127" s="51"/>
      <c r="C127" s="51"/>
      <c r="D127" s="51"/>
      <c r="E127" s="51"/>
      <c r="F127" s="51"/>
      <c r="G127" s="51"/>
      <c r="H127" s="51"/>
      <c r="I127" s="51"/>
      <c r="J127" s="51"/>
      <c r="K127" s="51"/>
      <c r="L127" s="51"/>
      <c r="M127" s="51"/>
      <c r="N127" s="51"/>
    </row>
    <row r="128" spans="1:14" ht="15">
      <c r="A128" s="51"/>
      <c r="B128" s="51"/>
      <c r="C128" s="51"/>
      <c r="D128" s="51"/>
      <c r="E128" s="51"/>
      <c r="F128" s="51"/>
      <c r="G128" s="51"/>
      <c r="H128" s="51"/>
      <c r="I128" s="51"/>
      <c r="J128" s="51"/>
      <c r="K128" s="51"/>
      <c r="L128" s="51"/>
      <c r="M128" s="51"/>
      <c r="N128" s="51"/>
    </row>
    <row r="129" spans="1:14" ht="15">
      <c r="A129" s="51"/>
      <c r="B129" s="51"/>
      <c r="C129" s="51"/>
      <c r="D129" s="51"/>
      <c r="E129" s="51"/>
      <c r="F129" s="51"/>
      <c r="G129" s="51"/>
      <c r="H129" s="51"/>
      <c r="I129" s="51"/>
      <c r="J129" s="51"/>
      <c r="K129" s="51"/>
      <c r="L129" s="51"/>
      <c r="M129" s="51"/>
      <c r="N129" s="51"/>
    </row>
  </sheetData>
  <sheetProtection/>
  <mergeCells count="15">
    <mergeCell ref="D8:E8"/>
    <mergeCell ref="B9:C9"/>
    <mergeCell ref="D9:E9"/>
    <mergeCell ref="B7:C7"/>
    <mergeCell ref="B8:C8"/>
    <mergeCell ref="D7:E7"/>
    <mergeCell ref="A1:G2"/>
    <mergeCell ref="B4:C4"/>
    <mergeCell ref="B5:C5"/>
    <mergeCell ref="B6:C6"/>
    <mergeCell ref="D4:E4"/>
    <mergeCell ref="D3:E3"/>
    <mergeCell ref="D5:E5"/>
    <mergeCell ref="D6:E6"/>
    <mergeCell ref="B3:C3"/>
  </mergeCells>
  <printOptions/>
  <pageMargins left="0.7" right="0.7" top="0.75" bottom="0.75" header="0.3" footer="0.3"/>
  <pageSetup horizontalDpi="600" verticalDpi="600" orientation="landscape" scale="75" r:id="rId1"/>
  <headerFooter alignWithMargins="0">
    <oddHeader>&amp;L2009 Master Plan Annual Update Data Section</oddHeader>
    <oddFooter xml:space="preserve">&amp;LSt. Mary's&amp;RData Section Page: &amp;P  </oddFooter>
  </headerFooter>
</worksheet>
</file>

<file path=xl/worksheets/sheet29.xml><?xml version="1.0" encoding="utf-8"?>
<worksheet xmlns="http://schemas.openxmlformats.org/spreadsheetml/2006/main" xmlns:r="http://schemas.openxmlformats.org/officeDocument/2006/relationships">
  <sheetPr>
    <tabColor rgb="FFFF0000"/>
  </sheetPr>
  <dimension ref="A1:P19"/>
  <sheetViews>
    <sheetView view="pageLayout" workbookViewId="0" topLeftCell="A16">
      <selection activeCell="S46" sqref="S46"/>
    </sheetView>
  </sheetViews>
  <sheetFormatPr defaultColWidth="9.140625" defaultRowHeight="12.75"/>
  <cols>
    <col min="1" max="1" width="9.140625" style="247" customWidth="1"/>
    <col min="2" max="2" width="10.28125" style="247" customWidth="1"/>
    <col min="3" max="3" width="8.7109375" style="247" customWidth="1"/>
    <col min="4" max="16" width="7.00390625" style="247" customWidth="1"/>
    <col min="17" max="16384" width="9.140625" style="247" customWidth="1"/>
  </cols>
  <sheetData>
    <row r="1" spans="1:16" ht="12.75">
      <c r="A1" s="1245" t="s">
        <v>340</v>
      </c>
      <c r="B1" s="1246"/>
      <c r="C1" s="1246"/>
      <c r="D1" s="1246"/>
      <c r="E1" s="1246"/>
      <c r="F1" s="1246"/>
      <c r="G1" s="1246"/>
      <c r="H1" s="1246"/>
      <c r="I1" s="1246"/>
      <c r="J1" s="1246"/>
      <c r="K1" s="1246"/>
      <c r="L1" s="1246"/>
      <c r="M1" s="1246"/>
      <c r="N1" s="1246"/>
      <c r="O1" s="1246"/>
      <c r="P1" s="1247"/>
    </row>
    <row r="2" spans="1:16" ht="13.5" thickBot="1">
      <c r="A2" s="1248"/>
      <c r="B2" s="1249"/>
      <c r="C2" s="1249"/>
      <c r="D2" s="1249"/>
      <c r="E2" s="1249"/>
      <c r="F2" s="1249"/>
      <c r="G2" s="1249"/>
      <c r="H2" s="1249"/>
      <c r="I2" s="1249"/>
      <c r="J2" s="1249"/>
      <c r="K2" s="1249"/>
      <c r="L2" s="1249"/>
      <c r="M2" s="1249"/>
      <c r="N2" s="1249"/>
      <c r="O2" s="1249"/>
      <c r="P2" s="1250"/>
    </row>
    <row r="3" spans="1:16" ht="25.5">
      <c r="A3" s="248" t="s">
        <v>31</v>
      </c>
      <c r="B3" s="249" t="s">
        <v>341</v>
      </c>
      <c r="C3" s="1242" t="s">
        <v>3</v>
      </c>
      <c r="D3" s="1242"/>
      <c r="E3" s="1242" t="s">
        <v>5</v>
      </c>
      <c r="F3" s="1242"/>
      <c r="G3" s="1243" t="s">
        <v>109</v>
      </c>
      <c r="H3" s="1243"/>
      <c r="I3" s="1242" t="s">
        <v>8</v>
      </c>
      <c r="J3" s="1242"/>
      <c r="K3" s="1242" t="s">
        <v>34</v>
      </c>
      <c r="L3" s="1242"/>
      <c r="M3" s="1242" t="s">
        <v>33</v>
      </c>
      <c r="N3" s="1242"/>
      <c r="O3" s="1242" t="s">
        <v>32</v>
      </c>
      <c r="P3" s="1244"/>
    </row>
    <row r="4" spans="1:16" ht="15">
      <c r="A4" s="250"/>
      <c r="B4" s="251"/>
      <c r="C4" s="252" t="s">
        <v>13</v>
      </c>
      <c r="D4" s="252" t="s">
        <v>14</v>
      </c>
      <c r="E4" s="252" t="s">
        <v>13</v>
      </c>
      <c r="F4" s="252" t="s">
        <v>14</v>
      </c>
      <c r="G4" s="252" t="s">
        <v>13</v>
      </c>
      <c r="H4" s="252" t="s">
        <v>14</v>
      </c>
      <c r="I4" s="252" t="s">
        <v>13</v>
      </c>
      <c r="J4" s="252" t="s">
        <v>14</v>
      </c>
      <c r="K4" s="252" t="s">
        <v>13</v>
      </c>
      <c r="L4" s="252" t="s">
        <v>14</v>
      </c>
      <c r="M4" s="252" t="s">
        <v>13</v>
      </c>
      <c r="N4" s="252" t="s">
        <v>14</v>
      </c>
      <c r="O4" s="252" t="s">
        <v>13</v>
      </c>
      <c r="P4" s="253" t="s">
        <v>14</v>
      </c>
    </row>
    <row r="5" spans="1:16" ht="12.75">
      <c r="A5" s="254" t="s">
        <v>44</v>
      </c>
      <c r="B5" s="279">
        <v>2135</v>
      </c>
      <c r="C5" s="279">
        <v>780</v>
      </c>
      <c r="D5" s="279">
        <v>36.5</v>
      </c>
      <c r="E5" s="279">
        <v>12</v>
      </c>
      <c r="F5" s="279">
        <v>0.6</v>
      </c>
      <c r="G5" s="279">
        <v>17</v>
      </c>
      <c r="H5" s="279">
        <v>0.8</v>
      </c>
      <c r="I5" s="279">
        <v>36</v>
      </c>
      <c r="J5" s="279">
        <v>1.7</v>
      </c>
      <c r="K5" s="279">
        <v>1290</v>
      </c>
      <c r="L5" s="279">
        <v>60.4</v>
      </c>
      <c r="M5" s="279">
        <v>1406</v>
      </c>
      <c r="N5" s="279">
        <v>65.9</v>
      </c>
      <c r="O5" s="279">
        <v>729</v>
      </c>
      <c r="P5" s="324">
        <v>34.1</v>
      </c>
    </row>
    <row r="6" spans="1:16" ht="12.75">
      <c r="A6" s="254" t="s">
        <v>57</v>
      </c>
      <c r="B6" s="279">
        <v>1965</v>
      </c>
      <c r="C6" s="279">
        <v>746</v>
      </c>
      <c r="D6" s="279">
        <v>38</v>
      </c>
      <c r="E6" s="279">
        <v>17</v>
      </c>
      <c r="F6" s="279">
        <v>0.9</v>
      </c>
      <c r="G6" s="279">
        <v>20</v>
      </c>
      <c r="H6" s="279">
        <v>1</v>
      </c>
      <c r="I6" s="279">
        <v>36</v>
      </c>
      <c r="J6" s="279">
        <v>1.8</v>
      </c>
      <c r="K6" s="279">
        <v>1146</v>
      </c>
      <c r="L6" s="279">
        <v>58.3</v>
      </c>
      <c r="M6" s="279">
        <v>1299</v>
      </c>
      <c r="N6" s="279">
        <v>66.1</v>
      </c>
      <c r="O6" s="279">
        <v>666</v>
      </c>
      <c r="P6" s="324">
        <v>33.9</v>
      </c>
    </row>
    <row r="7" spans="1:16" ht="13.5" thickBot="1">
      <c r="A7" s="255" t="s">
        <v>298</v>
      </c>
      <c r="B7" s="319">
        <v>1976</v>
      </c>
      <c r="C7" s="319">
        <v>716</v>
      </c>
      <c r="D7" s="319">
        <v>36.2</v>
      </c>
      <c r="E7" s="319">
        <v>15</v>
      </c>
      <c r="F7" s="319">
        <v>0.7</v>
      </c>
      <c r="G7" s="319">
        <v>19</v>
      </c>
      <c r="H7" s="319">
        <v>0.9</v>
      </c>
      <c r="I7" s="320" t="s">
        <v>373</v>
      </c>
      <c r="J7" s="320" t="s">
        <v>373</v>
      </c>
      <c r="K7" s="320">
        <v>1221</v>
      </c>
      <c r="L7" s="320">
        <v>61.7</v>
      </c>
      <c r="M7" s="320">
        <v>1350</v>
      </c>
      <c r="N7" s="320">
        <v>68.3</v>
      </c>
      <c r="O7" s="320">
        <v>626</v>
      </c>
      <c r="P7" s="321">
        <v>31.6</v>
      </c>
    </row>
    <row r="8" spans="1:16" ht="15.75" thickBot="1">
      <c r="A8" s="199"/>
      <c r="B8" s="199"/>
      <c r="C8" s="199"/>
      <c r="D8" s="199"/>
      <c r="E8" s="199"/>
      <c r="F8" s="199"/>
      <c r="G8" s="199"/>
      <c r="H8" s="199"/>
      <c r="I8" s="199"/>
      <c r="J8" s="199"/>
      <c r="K8" s="199"/>
      <c r="L8" s="199"/>
      <c r="M8" s="246"/>
      <c r="N8" s="246"/>
      <c r="O8" s="246"/>
      <c r="P8" s="246"/>
    </row>
    <row r="9" spans="1:16" ht="12.75">
      <c r="A9" s="1236" t="s">
        <v>342</v>
      </c>
      <c r="B9" s="1237"/>
      <c r="C9" s="1237"/>
      <c r="D9" s="1237"/>
      <c r="E9" s="1237"/>
      <c r="F9" s="1237"/>
      <c r="G9" s="1237"/>
      <c r="H9" s="1237"/>
      <c r="I9" s="1237"/>
      <c r="J9" s="1237"/>
      <c r="K9" s="1237"/>
      <c r="L9" s="1237"/>
      <c r="M9" s="1237"/>
      <c r="N9" s="1237"/>
      <c r="O9" s="1237"/>
      <c r="P9" s="1238"/>
    </row>
    <row r="10" spans="1:16" ht="13.5" thickBot="1">
      <c r="A10" s="1239"/>
      <c r="B10" s="1240"/>
      <c r="C10" s="1240"/>
      <c r="D10" s="1240"/>
      <c r="E10" s="1240"/>
      <c r="F10" s="1240"/>
      <c r="G10" s="1240"/>
      <c r="H10" s="1240"/>
      <c r="I10" s="1240"/>
      <c r="J10" s="1240"/>
      <c r="K10" s="1240"/>
      <c r="L10" s="1240"/>
      <c r="M10" s="1240"/>
      <c r="N10" s="1240"/>
      <c r="O10" s="1240"/>
      <c r="P10" s="1241"/>
    </row>
    <row r="11" spans="1:16" ht="25.5">
      <c r="A11" s="248" t="s">
        <v>31</v>
      </c>
      <c r="B11" s="249" t="s">
        <v>341</v>
      </c>
      <c r="C11" s="1242" t="s">
        <v>3</v>
      </c>
      <c r="D11" s="1242"/>
      <c r="E11" s="1242" t="s">
        <v>5</v>
      </c>
      <c r="F11" s="1242"/>
      <c r="G11" s="1243" t="s">
        <v>109</v>
      </c>
      <c r="H11" s="1243"/>
      <c r="I11" s="1242" t="s">
        <v>8</v>
      </c>
      <c r="J11" s="1242"/>
      <c r="K11" s="1242" t="s">
        <v>34</v>
      </c>
      <c r="L11" s="1242"/>
      <c r="M11" s="1242" t="s">
        <v>33</v>
      </c>
      <c r="N11" s="1242"/>
      <c r="O11" s="1242" t="s">
        <v>32</v>
      </c>
      <c r="P11" s="1244"/>
    </row>
    <row r="12" spans="1:16" ht="15">
      <c r="A12" s="250"/>
      <c r="B12" s="251"/>
      <c r="C12" s="252" t="s">
        <v>13</v>
      </c>
      <c r="D12" s="252" t="s">
        <v>14</v>
      </c>
      <c r="E12" s="252" t="s">
        <v>13</v>
      </c>
      <c r="F12" s="252" t="s">
        <v>14</v>
      </c>
      <c r="G12" s="252" t="s">
        <v>13</v>
      </c>
      <c r="H12" s="252" t="s">
        <v>14</v>
      </c>
      <c r="I12" s="252" t="s">
        <v>13</v>
      </c>
      <c r="J12" s="252" t="s">
        <v>14</v>
      </c>
      <c r="K12" s="252" t="s">
        <v>13</v>
      </c>
      <c r="L12" s="252" t="s">
        <v>14</v>
      </c>
      <c r="M12" s="252" t="s">
        <v>13</v>
      </c>
      <c r="N12" s="252" t="s">
        <v>14</v>
      </c>
      <c r="O12" s="252" t="s">
        <v>13</v>
      </c>
      <c r="P12" s="253" t="s">
        <v>14</v>
      </c>
    </row>
    <row r="13" spans="1:16" ht="12.75">
      <c r="A13" s="254" t="s">
        <v>43</v>
      </c>
      <c r="B13" s="279">
        <v>1286</v>
      </c>
      <c r="C13" s="279">
        <v>552</v>
      </c>
      <c r="D13" s="279">
        <v>42.9</v>
      </c>
      <c r="E13" s="279">
        <v>8</v>
      </c>
      <c r="F13" s="279">
        <v>0.6</v>
      </c>
      <c r="G13" s="279">
        <v>10</v>
      </c>
      <c r="H13" s="279">
        <v>0.8</v>
      </c>
      <c r="I13" s="279">
        <v>18</v>
      </c>
      <c r="J13" s="279">
        <v>1.4</v>
      </c>
      <c r="K13" s="279">
        <v>698</v>
      </c>
      <c r="L13" s="279">
        <v>54.3</v>
      </c>
      <c r="M13" s="279">
        <v>897</v>
      </c>
      <c r="N13" s="279">
        <v>69.8</v>
      </c>
      <c r="O13" s="279">
        <v>389</v>
      </c>
      <c r="P13" s="324">
        <v>30.2</v>
      </c>
    </row>
    <row r="14" spans="1:16" ht="12.75">
      <c r="A14" s="254" t="s">
        <v>44</v>
      </c>
      <c r="B14" s="279">
        <v>1200</v>
      </c>
      <c r="C14" s="279">
        <v>526</v>
      </c>
      <c r="D14" s="279">
        <v>43.8</v>
      </c>
      <c r="E14" s="279">
        <v>9</v>
      </c>
      <c r="F14" s="279">
        <v>0.8</v>
      </c>
      <c r="G14" s="279">
        <v>11</v>
      </c>
      <c r="H14" s="279">
        <v>0.9</v>
      </c>
      <c r="I14" s="279">
        <v>19</v>
      </c>
      <c r="J14" s="279">
        <v>1.6</v>
      </c>
      <c r="K14" s="279">
        <v>635</v>
      </c>
      <c r="L14" s="279">
        <v>52.9</v>
      </c>
      <c r="M14" s="279">
        <v>844</v>
      </c>
      <c r="N14" s="279">
        <v>70.3</v>
      </c>
      <c r="O14" s="279">
        <v>356</v>
      </c>
      <c r="P14" s="324">
        <v>29.7</v>
      </c>
    </row>
    <row r="15" spans="1:16" ht="12.75">
      <c r="A15" s="256" t="s">
        <v>57</v>
      </c>
      <c r="B15" s="279">
        <v>1116</v>
      </c>
      <c r="C15" s="279">
        <v>515</v>
      </c>
      <c r="D15" s="279">
        <v>46.1</v>
      </c>
      <c r="E15" s="279">
        <v>9</v>
      </c>
      <c r="F15" s="279">
        <v>0.8</v>
      </c>
      <c r="G15" s="279">
        <v>12</v>
      </c>
      <c r="H15" s="279">
        <v>1.1</v>
      </c>
      <c r="I15" s="279">
        <v>14</v>
      </c>
      <c r="J15" s="279">
        <v>1.3</v>
      </c>
      <c r="K15" s="279">
        <v>566</v>
      </c>
      <c r="L15" s="279">
        <v>50.7</v>
      </c>
      <c r="M15" s="279">
        <v>798</v>
      </c>
      <c r="N15" s="279">
        <v>71.5</v>
      </c>
      <c r="O15" s="279">
        <v>318</v>
      </c>
      <c r="P15" s="324">
        <v>28.5</v>
      </c>
    </row>
    <row r="16" spans="1:16" ht="13.5" thickBot="1">
      <c r="A16" s="257" t="s">
        <v>298</v>
      </c>
      <c r="B16" s="322">
        <v>1199</v>
      </c>
      <c r="C16" s="323">
        <v>539</v>
      </c>
      <c r="D16" s="327">
        <v>44.9</v>
      </c>
      <c r="E16" s="323">
        <v>15</v>
      </c>
      <c r="F16" s="327">
        <v>1.2</v>
      </c>
      <c r="G16" s="323">
        <v>20</v>
      </c>
      <c r="H16" s="327">
        <v>1.6</v>
      </c>
      <c r="I16" s="323" t="s">
        <v>373</v>
      </c>
      <c r="J16" s="323" t="s">
        <v>373</v>
      </c>
      <c r="K16" s="323">
        <v>628</v>
      </c>
      <c r="L16" s="327">
        <v>52.3</v>
      </c>
      <c r="M16" s="323">
        <v>858</v>
      </c>
      <c r="N16" s="327">
        <v>71.5</v>
      </c>
      <c r="O16" s="323">
        <v>341</v>
      </c>
      <c r="P16" s="328">
        <v>28.4</v>
      </c>
    </row>
    <row r="18" ht="12.75">
      <c r="A18" s="326" t="s">
        <v>374</v>
      </c>
    </row>
    <row r="19" spans="1:6" ht="12.75">
      <c r="A19" s="325"/>
      <c r="B19" s="325"/>
      <c r="C19" s="325"/>
      <c r="D19" s="325"/>
      <c r="E19"/>
      <c r="F19" s="325"/>
    </row>
  </sheetData>
  <sheetProtection/>
  <mergeCells count="16">
    <mergeCell ref="A1:P2"/>
    <mergeCell ref="C3:D3"/>
    <mergeCell ref="E3:F3"/>
    <mergeCell ref="G3:H3"/>
    <mergeCell ref="I3:J3"/>
    <mergeCell ref="K3:L3"/>
    <mergeCell ref="M3:N3"/>
    <mergeCell ref="O3:P3"/>
    <mergeCell ref="A9:P10"/>
    <mergeCell ref="C11:D11"/>
    <mergeCell ref="E11:F11"/>
    <mergeCell ref="G11:H11"/>
    <mergeCell ref="I11:J11"/>
    <mergeCell ref="K11:L11"/>
    <mergeCell ref="M11:N11"/>
    <mergeCell ref="O11:P11"/>
  </mergeCells>
  <printOptions/>
  <pageMargins left="0.25" right="0.25" top="0.75" bottom="0.75" header="0.3" footer="0.3"/>
  <pageSetup horizontalDpi="1200" verticalDpi="1200" orientation="landscape" r:id="rId1"/>
  <headerFooter>
    <oddHeader>&amp;L&amp;8 2009 Master Plan Annual Update Data Section</oddHeader>
    <oddFooter>&amp;L&amp;8St. Mary's&amp;R&amp;8Data Section Page:&amp;P</oddFooter>
  </headerFooter>
</worksheet>
</file>

<file path=xl/worksheets/sheet3.xml><?xml version="1.0" encoding="utf-8"?>
<worksheet xmlns="http://schemas.openxmlformats.org/spreadsheetml/2006/main" xmlns:r="http://schemas.openxmlformats.org/officeDocument/2006/relationships">
  <sheetPr>
    <tabColor rgb="FF00B050"/>
  </sheetPr>
  <dimension ref="A1:I90"/>
  <sheetViews>
    <sheetView view="pageLayout" workbookViewId="0" topLeftCell="A46">
      <selection activeCell="D12" sqref="D12"/>
    </sheetView>
  </sheetViews>
  <sheetFormatPr defaultColWidth="9.140625" defaultRowHeight="12.75"/>
  <cols>
    <col min="1" max="1" width="9.140625" style="199" customWidth="1"/>
    <col min="2" max="2" width="6.28125" style="199" customWidth="1"/>
    <col min="3" max="3" width="9.140625" style="199" customWidth="1"/>
    <col min="4" max="4" width="33.7109375" style="199" customWidth="1"/>
    <col min="5" max="5" width="12.8515625" style="199" customWidth="1"/>
    <col min="6" max="6" width="1.7109375" style="199" customWidth="1"/>
    <col min="7" max="7" width="12.421875" style="199" customWidth="1"/>
    <col min="8" max="8" width="12.7109375" style="199" customWidth="1"/>
    <col min="9" max="9" width="12.28125" style="199" customWidth="1"/>
    <col min="10" max="16384" width="9.140625" style="199" customWidth="1"/>
  </cols>
  <sheetData>
    <row r="1" spans="1:9" ht="13.5" customHeight="1">
      <c r="A1" s="609" t="s">
        <v>486</v>
      </c>
      <c r="B1" s="610"/>
      <c r="C1" s="610"/>
      <c r="D1" s="610"/>
      <c r="E1" s="610"/>
      <c r="F1" s="610"/>
      <c r="G1" s="610"/>
      <c r="H1" s="610"/>
      <c r="I1" s="611"/>
    </row>
    <row r="2" spans="1:9" ht="12" customHeight="1">
      <c r="A2" s="612"/>
      <c r="B2" s="613"/>
      <c r="C2" s="613"/>
      <c r="D2" s="613"/>
      <c r="E2" s="613"/>
      <c r="F2" s="613"/>
      <c r="G2" s="614"/>
      <c r="H2" s="613"/>
      <c r="I2" s="615"/>
    </row>
    <row r="3" spans="1:9" ht="12" customHeight="1" thickBot="1">
      <c r="A3" s="616" t="s">
        <v>487</v>
      </c>
      <c r="B3" s="617"/>
      <c r="C3" s="617"/>
      <c r="D3" s="617"/>
      <c r="E3" s="617"/>
      <c r="F3" s="617"/>
      <c r="G3" s="617"/>
      <c r="H3" s="617"/>
      <c r="I3" s="618"/>
    </row>
    <row r="4" spans="1:9" ht="45">
      <c r="A4" s="619" t="s">
        <v>488</v>
      </c>
      <c r="B4" s="620"/>
      <c r="C4" s="621"/>
      <c r="D4" s="622"/>
      <c r="E4" s="623"/>
      <c r="F4" s="624"/>
      <c r="G4" s="625" t="s">
        <v>489</v>
      </c>
      <c r="H4" s="626" t="s">
        <v>490</v>
      </c>
      <c r="I4" s="627" t="s">
        <v>491</v>
      </c>
    </row>
    <row r="5" spans="1:9" ht="14.25" customHeight="1">
      <c r="A5" s="745" t="s">
        <v>492</v>
      </c>
      <c r="B5" s="746"/>
      <c r="C5" s="746"/>
      <c r="D5" s="746"/>
      <c r="E5" s="746"/>
      <c r="F5" s="746"/>
      <c r="G5" s="746"/>
      <c r="H5" s="746"/>
      <c r="I5" s="747"/>
    </row>
    <row r="6" spans="1:9" ht="13.5" customHeight="1">
      <c r="A6" s="628" t="s">
        <v>493</v>
      </c>
      <c r="B6" s="629"/>
      <c r="C6" s="629"/>
      <c r="D6" s="629"/>
      <c r="E6" s="630" t="s">
        <v>494</v>
      </c>
      <c r="F6" s="630"/>
      <c r="G6" s="631">
        <v>80138192</v>
      </c>
      <c r="H6" s="631">
        <v>80138192</v>
      </c>
      <c r="I6" s="632">
        <v>79945102</v>
      </c>
    </row>
    <row r="7" spans="1:9" ht="13.5" customHeight="1">
      <c r="A7" s="633" t="s">
        <v>495</v>
      </c>
      <c r="B7" s="634"/>
      <c r="C7" s="634"/>
      <c r="D7" s="634"/>
      <c r="E7" s="635" t="s">
        <v>496</v>
      </c>
      <c r="F7" s="635"/>
      <c r="G7" s="631">
        <v>1005809</v>
      </c>
      <c r="H7" s="631">
        <v>2293632</v>
      </c>
      <c r="I7" s="632">
        <v>1197070</v>
      </c>
    </row>
    <row r="8" spans="1:9" ht="13.5" customHeight="1">
      <c r="A8" s="633" t="s">
        <v>497</v>
      </c>
      <c r="B8" s="634"/>
      <c r="C8" s="634"/>
      <c r="D8" s="634"/>
      <c r="E8" s="636"/>
      <c r="F8" s="636"/>
      <c r="G8" s="636"/>
      <c r="H8" s="636"/>
      <c r="I8" s="637"/>
    </row>
    <row r="9" spans="1:9" ht="13.5" customHeight="1">
      <c r="A9" s="638"/>
      <c r="B9" s="639" t="s">
        <v>498</v>
      </c>
      <c r="C9" s="639"/>
      <c r="D9" s="639"/>
      <c r="E9" s="630" t="s">
        <v>499</v>
      </c>
      <c r="F9" s="640"/>
      <c r="G9" s="641">
        <v>65782811</v>
      </c>
      <c r="H9" s="642">
        <v>65782811</v>
      </c>
      <c r="I9" s="643">
        <v>61980908</v>
      </c>
    </row>
    <row r="10" spans="1:9" ht="13.5" customHeight="1">
      <c r="A10" s="638"/>
      <c r="B10" s="748" t="s">
        <v>500</v>
      </c>
      <c r="C10" s="749"/>
      <c r="D10" s="750"/>
      <c r="E10" s="630" t="s">
        <v>501</v>
      </c>
      <c r="F10" s="640"/>
      <c r="G10" s="644">
        <v>13698884</v>
      </c>
      <c r="H10" s="642">
        <v>13701161</v>
      </c>
      <c r="I10" s="643">
        <v>11978782</v>
      </c>
    </row>
    <row r="11" spans="1:9" ht="13.5" customHeight="1">
      <c r="A11" s="638"/>
      <c r="B11" s="639" t="s">
        <v>502</v>
      </c>
      <c r="C11" s="639"/>
      <c r="D11" s="639"/>
      <c r="E11" s="630" t="s">
        <v>503</v>
      </c>
      <c r="F11" s="640"/>
      <c r="G11" s="644">
        <v>6967969</v>
      </c>
      <c r="H11" s="642">
        <v>6795099</v>
      </c>
      <c r="I11" s="643">
        <v>6225621</v>
      </c>
    </row>
    <row r="12" spans="1:9" ht="13.5" customHeight="1">
      <c r="A12" s="638"/>
      <c r="B12" s="639" t="s">
        <v>504</v>
      </c>
      <c r="C12" s="639"/>
      <c r="D12" s="639"/>
      <c r="E12" s="630" t="s">
        <v>505</v>
      </c>
      <c r="F12" s="640"/>
      <c r="G12" s="644">
        <v>597733</v>
      </c>
      <c r="H12" s="642">
        <v>597596</v>
      </c>
      <c r="I12" s="643">
        <v>485192</v>
      </c>
    </row>
    <row r="13" spans="1:9" ht="13.5" customHeight="1">
      <c r="A13" s="638"/>
      <c r="B13" s="639" t="s">
        <v>444</v>
      </c>
      <c r="C13" s="645"/>
      <c r="D13" s="639"/>
      <c r="E13" s="630" t="s">
        <v>506</v>
      </c>
      <c r="F13" s="640"/>
      <c r="G13" s="644">
        <v>5700682</v>
      </c>
      <c r="H13" s="642">
        <v>5700682</v>
      </c>
      <c r="I13" s="643">
        <v>5711520</v>
      </c>
    </row>
    <row r="14" spans="1:9" ht="13.5" customHeight="1">
      <c r="A14" s="638"/>
      <c r="B14" s="639" t="s">
        <v>507</v>
      </c>
      <c r="C14" s="639"/>
      <c r="D14" s="639"/>
      <c r="E14" s="630" t="s">
        <v>508</v>
      </c>
      <c r="F14" s="640"/>
      <c r="G14" s="644">
        <v>1075287</v>
      </c>
      <c r="H14" s="642">
        <v>1075287</v>
      </c>
      <c r="I14" s="643">
        <v>0</v>
      </c>
    </row>
    <row r="15" spans="1:9" ht="13.5" customHeight="1">
      <c r="A15" s="638"/>
      <c r="B15" s="639" t="s">
        <v>509</v>
      </c>
      <c r="C15" s="639"/>
      <c r="D15" s="639"/>
      <c r="E15" s="630" t="s">
        <v>510</v>
      </c>
      <c r="F15" s="646"/>
      <c r="G15" s="647">
        <v>0</v>
      </c>
      <c r="H15" s="642">
        <v>0</v>
      </c>
      <c r="I15" s="648">
        <v>0</v>
      </c>
    </row>
    <row r="16" spans="1:9" ht="13.5" customHeight="1">
      <c r="A16" s="638"/>
      <c r="B16" s="639" t="s">
        <v>511</v>
      </c>
      <c r="C16" s="639"/>
      <c r="D16" s="639"/>
      <c r="E16" s="629"/>
      <c r="F16" s="649"/>
      <c r="G16" s="642"/>
      <c r="H16" s="641"/>
      <c r="I16" s="648"/>
    </row>
    <row r="17" spans="1:9" ht="13.5" customHeight="1">
      <c r="A17" s="638"/>
      <c r="B17" s="639"/>
      <c r="C17" s="639" t="s">
        <v>512</v>
      </c>
      <c r="D17" s="639"/>
      <c r="E17" s="629"/>
      <c r="F17" s="634"/>
      <c r="G17" s="642">
        <v>5000</v>
      </c>
      <c r="H17" s="641">
        <v>5000</v>
      </c>
      <c r="I17" s="648">
        <v>0</v>
      </c>
    </row>
    <row r="18" spans="1:9" ht="13.5" customHeight="1">
      <c r="A18" s="638"/>
      <c r="B18" s="639"/>
      <c r="C18" s="639" t="s">
        <v>513</v>
      </c>
      <c r="D18" s="639"/>
      <c r="E18" s="629"/>
      <c r="F18" s="634"/>
      <c r="G18" s="642">
        <v>0</v>
      </c>
      <c r="H18" s="641"/>
      <c r="I18" s="648">
        <v>1076371</v>
      </c>
    </row>
    <row r="19" spans="1:9" ht="13.5" customHeight="1">
      <c r="A19" s="638"/>
      <c r="B19" s="639"/>
      <c r="C19" s="639" t="s">
        <v>514</v>
      </c>
      <c r="D19" s="639"/>
      <c r="E19" s="629"/>
      <c r="F19" s="634"/>
      <c r="G19" s="642">
        <v>15000</v>
      </c>
      <c r="H19" s="641">
        <v>99000</v>
      </c>
      <c r="I19" s="648">
        <v>82000</v>
      </c>
    </row>
    <row r="20" spans="1:9" ht="13.5" customHeight="1">
      <c r="A20" s="638"/>
      <c r="B20" s="639"/>
      <c r="C20" s="639" t="s">
        <v>515</v>
      </c>
      <c r="D20" s="639"/>
      <c r="E20" s="629"/>
      <c r="F20" s="634"/>
      <c r="G20" s="642">
        <v>28000</v>
      </c>
      <c r="H20" s="641">
        <v>50000</v>
      </c>
      <c r="I20" s="648">
        <v>52000</v>
      </c>
    </row>
    <row r="21" spans="1:9" ht="13.5" customHeight="1">
      <c r="A21" s="638"/>
      <c r="B21" s="639"/>
      <c r="C21" s="639" t="s">
        <v>516</v>
      </c>
      <c r="D21" s="639"/>
      <c r="E21" s="629"/>
      <c r="F21" s="634"/>
      <c r="G21" s="642">
        <v>0</v>
      </c>
      <c r="H21" s="641"/>
      <c r="I21" s="648">
        <v>3165068</v>
      </c>
    </row>
    <row r="22" spans="1:9" ht="13.5" customHeight="1">
      <c r="A22" s="638"/>
      <c r="B22" s="639"/>
      <c r="C22" s="639" t="s">
        <v>517</v>
      </c>
      <c r="D22" s="639"/>
      <c r="E22" s="629"/>
      <c r="F22" s="634"/>
      <c r="G22" s="642">
        <v>0</v>
      </c>
      <c r="H22" s="641"/>
      <c r="I22" s="648">
        <v>4125</v>
      </c>
    </row>
    <row r="23" spans="1:9" ht="13.5" customHeight="1">
      <c r="A23" s="638"/>
      <c r="B23" s="639"/>
      <c r="C23" s="639" t="s">
        <v>518</v>
      </c>
      <c r="D23" s="639"/>
      <c r="E23" s="629"/>
      <c r="F23" s="634"/>
      <c r="G23" s="642">
        <v>0</v>
      </c>
      <c r="H23" s="641"/>
      <c r="I23" s="648">
        <v>4871</v>
      </c>
    </row>
    <row r="24" spans="1:9" ht="13.5" customHeight="1">
      <c r="A24" s="638"/>
      <c r="B24" s="639"/>
      <c r="C24" s="639" t="s">
        <v>519</v>
      </c>
      <c r="D24" s="639"/>
      <c r="E24" s="629"/>
      <c r="F24" s="634"/>
      <c r="G24" s="642">
        <v>181461</v>
      </c>
      <c r="H24" s="641">
        <v>187461</v>
      </c>
      <c r="I24" s="648">
        <v>181461</v>
      </c>
    </row>
    <row r="25" spans="1:9" ht="13.5" customHeight="1">
      <c r="A25" s="638"/>
      <c r="B25" s="639"/>
      <c r="C25" s="639" t="s">
        <v>520</v>
      </c>
      <c r="D25" s="639"/>
      <c r="E25" s="629"/>
      <c r="F25" s="634"/>
      <c r="G25" s="642">
        <v>77801</v>
      </c>
      <c r="H25" s="641">
        <v>28000</v>
      </c>
      <c r="I25" s="648">
        <v>67801</v>
      </c>
    </row>
    <row r="26" spans="1:9" ht="13.5" customHeight="1">
      <c r="A26" s="638"/>
      <c r="B26" s="639"/>
      <c r="C26" s="639" t="s">
        <v>521</v>
      </c>
      <c r="D26" s="639"/>
      <c r="E26" s="629"/>
      <c r="F26" s="634"/>
      <c r="G26" s="642">
        <v>0</v>
      </c>
      <c r="H26" s="641">
        <v>12830</v>
      </c>
      <c r="I26" s="648">
        <v>10000</v>
      </c>
    </row>
    <row r="27" spans="1:9" ht="13.5" customHeight="1">
      <c r="A27" s="638"/>
      <c r="B27" s="639"/>
      <c r="C27" s="639" t="s">
        <v>522</v>
      </c>
      <c r="D27" s="639"/>
      <c r="E27" s="629"/>
      <c r="F27" s="634"/>
      <c r="G27" s="642">
        <v>32921</v>
      </c>
      <c r="H27" s="641">
        <v>30761</v>
      </c>
      <c r="I27" s="648">
        <v>32921</v>
      </c>
    </row>
    <row r="28" spans="1:9" ht="13.5" customHeight="1">
      <c r="A28" s="638"/>
      <c r="B28" s="639"/>
      <c r="C28" s="639" t="s">
        <v>523</v>
      </c>
      <c r="D28" s="639"/>
      <c r="E28" s="629"/>
      <c r="F28" s="634"/>
      <c r="G28" s="642">
        <v>323333</v>
      </c>
      <c r="H28" s="641">
        <v>323333</v>
      </c>
      <c r="I28" s="648">
        <v>323333</v>
      </c>
    </row>
    <row r="29" spans="1:9" ht="13.5" customHeight="1">
      <c r="A29" s="638"/>
      <c r="B29" s="639"/>
      <c r="C29" s="639" t="s">
        <v>524</v>
      </c>
      <c r="D29" s="639"/>
      <c r="E29" s="629"/>
      <c r="F29" s="634"/>
      <c r="G29" s="642">
        <v>46236</v>
      </c>
      <c r="H29" s="641">
        <v>67801</v>
      </c>
      <c r="I29" s="648">
        <v>69810</v>
      </c>
    </row>
    <row r="30" spans="1:9" ht="13.5" customHeight="1">
      <c r="A30" s="638"/>
      <c r="B30" s="639"/>
      <c r="C30" s="639" t="s">
        <v>525</v>
      </c>
      <c r="D30" s="639"/>
      <c r="E30" s="629"/>
      <c r="F30" s="634"/>
      <c r="G30" s="642">
        <v>61400</v>
      </c>
      <c r="H30" s="641">
        <v>53870</v>
      </c>
      <c r="I30" s="648">
        <v>61400</v>
      </c>
    </row>
    <row r="31" spans="1:9" ht="13.5" customHeight="1">
      <c r="A31" s="638"/>
      <c r="B31" s="639"/>
      <c r="C31" s="639" t="s">
        <v>526</v>
      </c>
      <c r="D31" s="639"/>
      <c r="E31" s="629"/>
      <c r="F31" s="634"/>
      <c r="G31" s="642">
        <v>26715</v>
      </c>
      <c r="H31" s="641">
        <v>6609</v>
      </c>
      <c r="I31" s="648">
        <v>0</v>
      </c>
    </row>
    <row r="32" spans="1:9" ht="13.5" customHeight="1">
      <c r="A32" s="638"/>
      <c r="B32" s="639"/>
      <c r="C32" s="639" t="s">
        <v>527</v>
      </c>
      <c r="D32" s="639"/>
      <c r="E32" s="629"/>
      <c r="F32" s="634"/>
      <c r="G32" s="642">
        <v>6594</v>
      </c>
      <c r="H32" s="641">
        <v>7166</v>
      </c>
      <c r="I32" s="648">
        <v>8750</v>
      </c>
    </row>
    <row r="33" spans="1:9" ht="13.5" customHeight="1">
      <c r="A33" s="638"/>
      <c r="B33" s="639"/>
      <c r="C33" s="639" t="s">
        <v>528</v>
      </c>
      <c r="D33" s="639"/>
      <c r="E33" s="629"/>
      <c r="F33" s="634"/>
      <c r="G33" s="642">
        <v>100000</v>
      </c>
      <c r="H33" s="641">
        <v>0</v>
      </c>
      <c r="I33" s="648">
        <v>0</v>
      </c>
    </row>
    <row r="34" spans="1:9" ht="13.5" customHeight="1">
      <c r="A34" s="638"/>
      <c r="B34" s="639"/>
      <c r="C34" s="639" t="s">
        <v>529</v>
      </c>
      <c r="D34" s="639"/>
      <c r="E34" s="629"/>
      <c r="F34" s="634"/>
      <c r="G34" s="642">
        <v>91573</v>
      </c>
      <c r="H34" s="641">
        <v>53013</v>
      </c>
      <c r="I34" s="648">
        <v>100000</v>
      </c>
    </row>
    <row r="35" spans="1:9" ht="13.5" customHeight="1">
      <c r="A35" s="638"/>
      <c r="B35" s="639"/>
      <c r="C35" s="639" t="s">
        <v>530</v>
      </c>
      <c r="D35" s="639"/>
      <c r="E35" s="629"/>
      <c r="F35" s="634"/>
      <c r="G35" s="642">
        <v>0</v>
      </c>
      <c r="H35" s="641">
        <v>53182</v>
      </c>
      <c r="I35" s="648">
        <v>32412</v>
      </c>
    </row>
    <row r="36" spans="1:9" ht="13.5" customHeight="1">
      <c r="A36" s="638"/>
      <c r="B36" s="639"/>
      <c r="C36" s="639" t="s">
        <v>531</v>
      </c>
      <c r="D36" s="639"/>
      <c r="E36" s="629"/>
      <c r="F36" s="634"/>
      <c r="G36" s="642">
        <v>0</v>
      </c>
      <c r="H36" s="641">
        <v>0</v>
      </c>
      <c r="I36" s="648">
        <v>1353636</v>
      </c>
    </row>
    <row r="37" spans="1:9" ht="13.5" customHeight="1">
      <c r="A37" s="638"/>
      <c r="B37" s="639"/>
      <c r="C37" s="639" t="s">
        <v>532</v>
      </c>
      <c r="D37" s="639"/>
      <c r="E37" s="629"/>
      <c r="F37" s="634"/>
      <c r="G37" s="642">
        <v>0</v>
      </c>
      <c r="H37" s="641">
        <v>0</v>
      </c>
      <c r="I37" s="648">
        <v>1934209</v>
      </c>
    </row>
    <row r="38" spans="1:9" ht="13.5" customHeight="1">
      <c r="A38" s="638"/>
      <c r="B38" s="639"/>
      <c r="C38" s="199" t="s">
        <v>533</v>
      </c>
      <c r="D38" s="639"/>
      <c r="E38" s="629"/>
      <c r="F38" s="634"/>
      <c r="G38" s="642">
        <v>55220</v>
      </c>
      <c r="H38" s="641">
        <v>45626</v>
      </c>
      <c r="I38" s="648">
        <v>61697</v>
      </c>
    </row>
    <row r="39" spans="1:9" ht="13.5" customHeight="1">
      <c r="A39" s="633" t="s">
        <v>534</v>
      </c>
      <c r="B39" s="634"/>
      <c r="C39" s="634"/>
      <c r="D39" s="634"/>
      <c r="E39" s="630" t="s">
        <v>535</v>
      </c>
      <c r="F39" s="639"/>
      <c r="G39" s="632">
        <f>SUM(G9:G38)</f>
        <v>94874620</v>
      </c>
      <c r="H39" s="650">
        <f>SUM(H9:H38)</f>
        <v>94676288</v>
      </c>
      <c r="I39" s="650">
        <f>SUM(I9:I38)</f>
        <v>95003888</v>
      </c>
    </row>
    <row r="40" spans="1:9" ht="13.5" customHeight="1">
      <c r="A40" s="633" t="s">
        <v>536</v>
      </c>
      <c r="B40" s="634"/>
      <c r="C40" s="634"/>
      <c r="D40" s="634"/>
      <c r="E40" s="651"/>
      <c r="F40" s="652"/>
      <c r="G40" s="652"/>
      <c r="H40" s="651"/>
      <c r="I40" s="653"/>
    </row>
    <row r="41" spans="1:9" ht="13.5" customHeight="1">
      <c r="A41" s="654"/>
      <c r="B41" s="639" t="s">
        <v>537</v>
      </c>
      <c r="C41" s="634"/>
      <c r="D41" s="634"/>
      <c r="E41" s="630"/>
      <c r="F41" s="640"/>
      <c r="G41" s="644">
        <v>2132983</v>
      </c>
      <c r="H41" s="655">
        <v>1573057</v>
      </c>
      <c r="I41" s="656">
        <v>2165633</v>
      </c>
    </row>
    <row r="42" spans="1:9" ht="13.5" customHeight="1">
      <c r="A42" s="638"/>
      <c r="B42" s="639" t="s">
        <v>538</v>
      </c>
      <c r="C42" s="639"/>
      <c r="D42" s="639"/>
      <c r="E42" s="630"/>
      <c r="F42" s="640"/>
      <c r="G42" s="644">
        <v>100000</v>
      </c>
      <c r="H42" s="655">
        <v>0</v>
      </c>
      <c r="I42" s="656">
        <v>0</v>
      </c>
    </row>
    <row r="43" spans="1:9" ht="13.5" customHeight="1">
      <c r="A43" s="638"/>
      <c r="B43" s="639" t="s">
        <v>539</v>
      </c>
      <c r="C43" s="639"/>
      <c r="D43" s="639"/>
      <c r="E43" s="630"/>
      <c r="F43" s="640"/>
      <c r="G43" s="644">
        <v>0</v>
      </c>
      <c r="H43" s="655">
        <v>0</v>
      </c>
      <c r="I43" s="656">
        <v>0</v>
      </c>
    </row>
    <row r="44" spans="1:9" ht="13.5" customHeight="1">
      <c r="A44" s="638"/>
      <c r="B44" s="639" t="s">
        <v>540</v>
      </c>
      <c r="C44" s="639"/>
      <c r="D44" s="639"/>
      <c r="E44" s="630"/>
      <c r="F44" s="640"/>
      <c r="G44" s="644">
        <v>0</v>
      </c>
      <c r="H44" s="655">
        <v>0</v>
      </c>
      <c r="I44" s="656">
        <v>0</v>
      </c>
    </row>
    <row r="45" spans="1:9" ht="13.5" customHeight="1">
      <c r="A45" s="638"/>
      <c r="B45" s="639" t="s">
        <v>541</v>
      </c>
      <c r="C45" s="639"/>
      <c r="D45" s="639"/>
      <c r="E45" s="630"/>
      <c r="F45" s="640"/>
      <c r="G45" s="644">
        <v>0</v>
      </c>
      <c r="H45" s="655">
        <v>0</v>
      </c>
      <c r="I45" s="656">
        <v>0</v>
      </c>
    </row>
    <row r="46" spans="1:9" ht="13.5" customHeight="1">
      <c r="A46" s="638"/>
      <c r="B46" s="639" t="s">
        <v>542</v>
      </c>
      <c r="C46" s="639"/>
      <c r="D46" s="639"/>
      <c r="E46" s="630"/>
      <c r="F46" s="640"/>
      <c r="G46" s="644">
        <v>0</v>
      </c>
      <c r="H46" s="655">
        <v>0</v>
      </c>
      <c r="I46" s="656">
        <v>0</v>
      </c>
    </row>
    <row r="47" spans="1:9" ht="13.5" customHeight="1">
      <c r="A47" s="638"/>
      <c r="B47" s="639" t="s">
        <v>543</v>
      </c>
      <c r="C47" s="639"/>
      <c r="D47" s="639"/>
      <c r="E47" s="630"/>
      <c r="F47" s="640"/>
      <c r="G47" s="644">
        <v>0</v>
      </c>
      <c r="H47" s="655">
        <v>0</v>
      </c>
      <c r="I47" s="656">
        <v>0</v>
      </c>
    </row>
    <row r="48" spans="1:9" ht="13.5" customHeight="1">
      <c r="A48" s="638"/>
      <c r="B48" s="639" t="s">
        <v>544</v>
      </c>
      <c r="C48" s="639"/>
      <c r="D48" s="639"/>
      <c r="E48" s="630"/>
      <c r="F48" s="640"/>
      <c r="G48" s="644">
        <v>734698</v>
      </c>
      <c r="H48" s="655">
        <v>636387</v>
      </c>
      <c r="I48" s="656">
        <v>708822</v>
      </c>
    </row>
    <row r="49" spans="1:9" ht="13.5" customHeight="1">
      <c r="A49" s="638"/>
      <c r="B49" s="639" t="s">
        <v>545</v>
      </c>
      <c r="C49" s="639"/>
      <c r="D49" s="639"/>
      <c r="E49" s="630"/>
      <c r="F49" s="640"/>
      <c r="G49" s="641">
        <v>19369</v>
      </c>
      <c r="H49" s="642">
        <v>598</v>
      </c>
      <c r="I49" s="643">
        <v>0</v>
      </c>
    </row>
    <row r="50" spans="1:9" ht="13.5" customHeight="1">
      <c r="A50" s="638"/>
      <c r="B50" s="639" t="s">
        <v>546</v>
      </c>
      <c r="C50" s="639"/>
      <c r="D50" s="639"/>
      <c r="E50" s="630"/>
      <c r="F50" s="640"/>
      <c r="G50" s="641">
        <v>24458</v>
      </c>
      <c r="H50" s="642">
        <v>28559</v>
      </c>
      <c r="I50" s="643">
        <v>58603</v>
      </c>
    </row>
    <row r="51" spans="1:9" ht="13.5" customHeight="1">
      <c r="A51" s="638"/>
      <c r="B51" s="639" t="s">
        <v>547</v>
      </c>
      <c r="C51" s="639"/>
      <c r="D51" s="639"/>
      <c r="E51" s="630"/>
      <c r="F51" s="640"/>
      <c r="G51" s="641">
        <v>49562</v>
      </c>
      <c r="H51" s="642">
        <v>40203</v>
      </c>
      <c r="I51" s="643">
        <v>49562</v>
      </c>
    </row>
    <row r="52" spans="1:9" ht="13.5" customHeight="1">
      <c r="A52" s="638"/>
      <c r="B52" s="639" t="s">
        <v>548</v>
      </c>
      <c r="C52" s="639"/>
      <c r="D52" s="639"/>
      <c r="E52" s="630"/>
      <c r="F52" s="640"/>
      <c r="G52" s="641">
        <v>375000</v>
      </c>
      <c r="H52" s="642">
        <v>354588</v>
      </c>
      <c r="I52" s="643">
        <v>375000</v>
      </c>
    </row>
    <row r="53" spans="1:9" ht="13.5" customHeight="1">
      <c r="A53" s="638"/>
      <c r="B53" s="639" t="s">
        <v>549</v>
      </c>
      <c r="C53" s="639"/>
      <c r="D53" s="639"/>
      <c r="E53" s="630"/>
      <c r="F53" s="640"/>
      <c r="G53" s="641">
        <v>0</v>
      </c>
      <c r="H53" s="642">
        <v>0</v>
      </c>
      <c r="I53" s="643">
        <v>0</v>
      </c>
    </row>
    <row r="54" spans="1:9" ht="13.5" customHeight="1">
      <c r="A54" s="638"/>
      <c r="B54" s="639" t="s">
        <v>550</v>
      </c>
      <c r="C54" s="639"/>
      <c r="D54" s="639"/>
      <c r="E54" s="630"/>
      <c r="F54" s="640"/>
      <c r="G54" s="641">
        <v>0</v>
      </c>
      <c r="H54" s="642">
        <v>0</v>
      </c>
      <c r="I54" s="643">
        <v>0</v>
      </c>
    </row>
    <row r="55" spans="1:9" ht="13.5" customHeight="1">
      <c r="A55" s="638"/>
      <c r="B55" s="639" t="s">
        <v>551</v>
      </c>
      <c r="C55" s="639"/>
      <c r="D55" s="639"/>
      <c r="E55" s="630"/>
      <c r="F55" s="640"/>
      <c r="G55" s="641">
        <v>1500000</v>
      </c>
      <c r="H55" s="642">
        <v>2523209</v>
      </c>
      <c r="I55" s="643">
        <v>1600000</v>
      </c>
    </row>
    <row r="56" spans="1:9" ht="13.5" customHeight="1">
      <c r="A56" s="638"/>
      <c r="B56" s="639" t="s">
        <v>552</v>
      </c>
      <c r="C56" s="639"/>
      <c r="D56" s="639"/>
      <c r="E56" s="630"/>
      <c r="F56" s="640"/>
      <c r="G56" s="641">
        <v>24200</v>
      </c>
      <c r="H56" s="642">
        <v>20434</v>
      </c>
      <c r="I56" s="643">
        <v>24200</v>
      </c>
    </row>
    <row r="57" spans="1:9" ht="13.5" customHeight="1">
      <c r="A57" s="638"/>
      <c r="B57" s="639" t="s">
        <v>553</v>
      </c>
      <c r="C57" s="639"/>
      <c r="D57" s="639"/>
      <c r="E57" s="630"/>
      <c r="F57" s="640"/>
      <c r="G57" s="641">
        <v>3258530</v>
      </c>
      <c r="H57" s="642">
        <f>117298+2978628</f>
        <v>3095926</v>
      </c>
      <c r="I57" s="643">
        <v>3677759</v>
      </c>
    </row>
    <row r="58" spans="1:9" ht="13.5" customHeight="1">
      <c r="A58" s="638"/>
      <c r="B58" s="639" t="s">
        <v>554</v>
      </c>
      <c r="C58" s="639"/>
      <c r="D58" s="639"/>
      <c r="E58" s="657"/>
      <c r="F58" s="658"/>
      <c r="G58" s="642">
        <v>168651</v>
      </c>
      <c r="H58" s="642">
        <v>165199</v>
      </c>
      <c r="I58" s="643">
        <v>168573</v>
      </c>
    </row>
    <row r="59" spans="1:9" ht="13.5" customHeight="1">
      <c r="A59" s="638"/>
      <c r="B59" s="639" t="s">
        <v>555</v>
      </c>
      <c r="C59" s="639"/>
      <c r="D59" s="639"/>
      <c r="E59" s="630"/>
      <c r="F59" s="630"/>
      <c r="G59" s="642"/>
      <c r="H59" s="642"/>
      <c r="I59" s="643"/>
    </row>
    <row r="60" spans="1:9" ht="13.5" customHeight="1">
      <c r="A60" s="638"/>
      <c r="B60" s="639"/>
      <c r="C60" s="639" t="s">
        <v>556</v>
      </c>
      <c r="D60" s="639"/>
      <c r="E60" s="630"/>
      <c r="F60" s="640"/>
      <c r="G60" s="642">
        <v>111986</v>
      </c>
      <c r="H60" s="641">
        <v>111986</v>
      </c>
      <c r="I60" s="648">
        <v>111986</v>
      </c>
    </row>
    <row r="61" spans="1:9" ht="13.5" customHeight="1">
      <c r="A61" s="638"/>
      <c r="B61" s="639"/>
      <c r="C61" s="639" t="s">
        <v>557</v>
      </c>
      <c r="D61" s="639"/>
      <c r="E61" s="630"/>
      <c r="F61" s="640"/>
      <c r="G61" s="642">
        <v>330000</v>
      </c>
      <c r="H61" s="641">
        <v>480140</v>
      </c>
      <c r="I61" s="648">
        <v>330000</v>
      </c>
    </row>
    <row r="62" spans="1:9" ht="13.5" customHeight="1">
      <c r="A62" s="638"/>
      <c r="B62" s="639"/>
      <c r="C62" s="639" t="s">
        <v>558</v>
      </c>
      <c r="D62" s="639"/>
      <c r="E62" s="630"/>
      <c r="F62" s="640"/>
      <c r="G62" s="642">
        <v>148000</v>
      </c>
      <c r="H62" s="641">
        <v>150599</v>
      </c>
      <c r="I62" s="648">
        <v>143000</v>
      </c>
    </row>
    <row r="63" spans="1:9" ht="13.5" customHeight="1">
      <c r="A63" s="638"/>
      <c r="B63" s="639"/>
      <c r="C63" s="639" t="s">
        <v>559</v>
      </c>
      <c r="D63" s="639"/>
      <c r="E63" s="630"/>
      <c r="F63" s="640"/>
      <c r="G63" s="642">
        <v>14933</v>
      </c>
      <c r="H63" s="641">
        <v>7940</v>
      </c>
      <c r="I63" s="648">
        <v>8000</v>
      </c>
    </row>
    <row r="64" spans="1:9" ht="13.5" customHeight="1">
      <c r="A64" s="638"/>
      <c r="B64" s="639"/>
      <c r="C64" s="639" t="s">
        <v>560</v>
      </c>
      <c r="D64" s="639"/>
      <c r="E64" s="630"/>
      <c r="F64" s="640"/>
      <c r="G64" s="642">
        <v>187215</v>
      </c>
      <c r="H64" s="641">
        <v>5457</v>
      </c>
      <c r="I64" s="648">
        <v>187215</v>
      </c>
    </row>
    <row r="65" spans="1:9" ht="13.5" customHeight="1">
      <c r="A65" s="638"/>
      <c r="B65" s="639"/>
      <c r="C65" s="639" t="s">
        <v>561</v>
      </c>
      <c r="D65" s="639"/>
      <c r="E65" s="630"/>
      <c r="F65" s="640"/>
      <c r="G65" s="642">
        <v>0</v>
      </c>
      <c r="H65" s="641">
        <v>246852</v>
      </c>
      <c r="I65" s="648">
        <v>330244</v>
      </c>
    </row>
    <row r="66" spans="1:9" ht="13.5" customHeight="1">
      <c r="A66" s="638"/>
      <c r="B66" s="639"/>
      <c r="C66" s="639" t="s">
        <v>525</v>
      </c>
      <c r="D66" s="639"/>
      <c r="E66" s="630"/>
      <c r="F66" s="640"/>
      <c r="G66" s="642">
        <v>44005</v>
      </c>
      <c r="H66" s="641">
        <v>42760</v>
      </c>
      <c r="I66" s="648">
        <v>44005</v>
      </c>
    </row>
    <row r="67" spans="1:9" ht="13.5" customHeight="1">
      <c r="A67" s="638"/>
      <c r="B67" s="639"/>
      <c r="C67" s="639" t="s">
        <v>562</v>
      </c>
      <c r="D67" s="639"/>
      <c r="E67" s="630"/>
      <c r="F67" s="640"/>
      <c r="G67" s="642">
        <v>81212</v>
      </c>
      <c r="H67" s="641">
        <f>10047+7114+196+3966+4311</f>
        <v>25634</v>
      </c>
      <c r="I67" s="648">
        <v>0</v>
      </c>
    </row>
    <row r="68" spans="1:9" ht="13.5" customHeight="1">
      <c r="A68" s="638"/>
      <c r="B68" s="639"/>
      <c r="C68" s="639" t="s">
        <v>563</v>
      </c>
      <c r="D68" s="639"/>
      <c r="E68" s="630"/>
      <c r="F68" s="640"/>
      <c r="G68" s="642">
        <v>29710</v>
      </c>
      <c r="H68" s="641">
        <v>5947</v>
      </c>
      <c r="I68" s="648">
        <v>0</v>
      </c>
    </row>
    <row r="69" spans="1:9" ht="13.5" customHeight="1">
      <c r="A69" s="638"/>
      <c r="B69" s="639"/>
      <c r="C69" s="639" t="s">
        <v>564</v>
      </c>
      <c r="D69" s="639"/>
      <c r="E69" s="630"/>
      <c r="F69" s="640"/>
      <c r="G69" s="642">
        <v>13681</v>
      </c>
      <c r="H69" s="641">
        <v>9926</v>
      </c>
      <c r="I69" s="648">
        <v>0</v>
      </c>
    </row>
    <row r="70" spans="1:9" ht="13.5" customHeight="1">
      <c r="A70" s="638"/>
      <c r="B70" s="639"/>
      <c r="C70" s="639" t="s">
        <v>565</v>
      </c>
      <c r="D70" s="639"/>
      <c r="E70" s="630"/>
      <c r="F70" s="640"/>
      <c r="G70" s="642">
        <v>43875</v>
      </c>
      <c r="H70" s="641">
        <v>0</v>
      </c>
      <c r="I70" s="648">
        <v>0</v>
      </c>
    </row>
    <row r="71" spans="1:9" ht="13.5" customHeight="1">
      <c r="A71" s="638"/>
      <c r="B71" s="639"/>
      <c r="C71" s="639" t="s">
        <v>566</v>
      </c>
      <c r="D71" s="639"/>
      <c r="E71" s="630"/>
      <c r="F71" s="640"/>
      <c r="G71" s="642">
        <v>26515</v>
      </c>
      <c r="H71" s="641">
        <v>11466</v>
      </c>
      <c r="I71" s="648">
        <v>0</v>
      </c>
    </row>
    <row r="72" spans="1:9" ht="13.5" customHeight="1">
      <c r="A72" s="638"/>
      <c r="B72" s="639"/>
      <c r="C72" s="639" t="s">
        <v>567</v>
      </c>
      <c r="D72" s="639"/>
      <c r="E72" s="630"/>
      <c r="F72" s="640"/>
      <c r="G72" s="642">
        <v>11260</v>
      </c>
      <c r="H72" s="641">
        <v>10461</v>
      </c>
      <c r="I72" s="648">
        <v>0</v>
      </c>
    </row>
    <row r="73" spans="1:9" ht="13.5" customHeight="1">
      <c r="A73" s="638"/>
      <c r="B73" s="639"/>
      <c r="C73" s="639" t="s">
        <v>568</v>
      </c>
      <c r="D73" s="639"/>
      <c r="E73" s="630"/>
      <c r="F73" s="640"/>
      <c r="G73" s="642">
        <v>40000</v>
      </c>
      <c r="H73" s="641">
        <v>23919</v>
      </c>
      <c r="I73" s="648">
        <v>0</v>
      </c>
    </row>
    <row r="74" spans="1:9" ht="13.5" customHeight="1">
      <c r="A74" s="638"/>
      <c r="B74" s="639"/>
      <c r="C74" s="645" t="s">
        <v>526</v>
      </c>
      <c r="D74" s="639"/>
      <c r="E74" s="630"/>
      <c r="F74" s="640"/>
      <c r="G74" s="642">
        <v>0</v>
      </c>
      <c r="H74" s="641">
        <v>2004</v>
      </c>
      <c r="I74" s="648">
        <v>27063</v>
      </c>
    </row>
    <row r="75" spans="1:9" ht="13.5" customHeight="1">
      <c r="A75" s="638"/>
      <c r="B75" s="639"/>
      <c r="C75" s="639" t="s">
        <v>569</v>
      </c>
      <c r="D75" s="639"/>
      <c r="E75" s="630"/>
      <c r="F75" s="640"/>
      <c r="G75" s="642">
        <v>180000</v>
      </c>
      <c r="H75" s="641">
        <v>233337</v>
      </c>
      <c r="I75" s="648">
        <v>180000</v>
      </c>
    </row>
    <row r="76" spans="1:9" ht="13.5" customHeight="1">
      <c r="A76" s="638"/>
      <c r="B76" s="639"/>
      <c r="C76" s="639" t="s">
        <v>570</v>
      </c>
      <c r="D76" s="639"/>
      <c r="E76" s="630"/>
      <c r="F76" s="640"/>
      <c r="G76" s="642">
        <v>60000</v>
      </c>
      <c r="H76" s="641">
        <v>0</v>
      </c>
      <c r="I76" s="648">
        <v>0</v>
      </c>
    </row>
    <row r="77" spans="1:9" ht="13.5" customHeight="1">
      <c r="A77" s="638"/>
      <c r="B77" s="639"/>
      <c r="C77" s="639" t="s">
        <v>571</v>
      </c>
      <c r="D77" s="639"/>
      <c r="E77" s="630"/>
      <c r="F77" s="640"/>
      <c r="G77" s="642">
        <v>12500</v>
      </c>
      <c r="H77" s="641">
        <v>0</v>
      </c>
      <c r="I77" s="648">
        <v>12500</v>
      </c>
    </row>
    <row r="78" spans="1:9" ht="13.5" customHeight="1">
      <c r="A78" s="638"/>
      <c r="B78" s="639"/>
      <c r="C78" s="639" t="s">
        <v>529</v>
      </c>
      <c r="D78" s="639"/>
      <c r="E78" s="630"/>
      <c r="F78" s="640"/>
      <c r="G78" s="642">
        <v>377457</v>
      </c>
      <c r="H78" s="641">
        <v>143298</v>
      </c>
      <c r="I78" s="648">
        <v>377457</v>
      </c>
    </row>
    <row r="79" spans="1:9" ht="13.5" customHeight="1">
      <c r="A79" s="638"/>
      <c r="B79" s="639"/>
      <c r="C79" s="639" t="s">
        <v>572</v>
      </c>
      <c r="D79" s="639"/>
      <c r="E79" s="630"/>
      <c r="F79" s="640"/>
      <c r="G79" s="642">
        <v>12303</v>
      </c>
      <c r="H79" s="641">
        <v>3175</v>
      </c>
      <c r="I79" s="648">
        <v>12300</v>
      </c>
    </row>
    <row r="80" spans="1:9" ht="13.5" customHeight="1">
      <c r="A80" s="659" t="s">
        <v>573</v>
      </c>
      <c r="B80" s="634"/>
      <c r="C80" s="660"/>
      <c r="D80" s="634"/>
      <c r="E80" s="630" t="s">
        <v>574</v>
      </c>
      <c r="F80" s="640"/>
      <c r="G80" s="650">
        <f>SUM(G41:G79)</f>
        <v>10112103</v>
      </c>
      <c r="H80" s="650">
        <f>SUM(H41:H79)</f>
        <v>9953061</v>
      </c>
      <c r="I80" s="650">
        <f>SUM(I41:I79)</f>
        <v>10591922</v>
      </c>
    </row>
    <row r="81" spans="1:9" ht="13.5" customHeight="1">
      <c r="A81" s="654" t="s">
        <v>575</v>
      </c>
      <c r="B81" s="634"/>
      <c r="C81" s="634"/>
      <c r="D81" s="634"/>
      <c r="E81" s="630" t="s">
        <v>576</v>
      </c>
      <c r="F81" s="630"/>
      <c r="G81" s="631">
        <v>191429</v>
      </c>
      <c r="H81" s="631">
        <v>145191</v>
      </c>
      <c r="I81" s="632">
        <v>123000</v>
      </c>
    </row>
    <row r="82" spans="1:9" ht="13.5" customHeight="1">
      <c r="A82" s="654" t="s">
        <v>577</v>
      </c>
      <c r="B82" s="634"/>
      <c r="C82" s="634"/>
      <c r="D82" s="634"/>
      <c r="E82" s="629"/>
      <c r="F82" s="661"/>
      <c r="G82" s="631">
        <f>+G80+G81+G39+G7+G6</f>
        <v>186322153</v>
      </c>
      <c r="H82" s="631">
        <f>+H80+H81+H39+H7+H6</f>
        <v>187206364</v>
      </c>
      <c r="I82" s="632">
        <f>+I80+I81+I39+I7+I6</f>
        <v>186860982</v>
      </c>
    </row>
    <row r="83" spans="1:9" ht="13.5" customHeight="1">
      <c r="A83" s="654" t="s">
        <v>578</v>
      </c>
      <c r="B83" s="634"/>
      <c r="C83" s="634"/>
      <c r="D83" s="634"/>
      <c r="E83" s="630" t="s">
        <v>579</v>
      </c>
      <c r="F83" s="630"/>
      <c r="G83" s="631">
        <v>3500000</v>
      </c>
      <c r="H83" s="631">
        <v>3515000</v>
      </c>
      <c r="I83" s="632">
        <v>8780402</v>
      </c>
    </row>
    <row r="84" spans="1:9" ht="13.5" customHeight="1">
      <c r="A84" s="659" t="s">
        <v>580</v>
      </c>
      <c r="B84" s="634"/>
      <c r="C84" s="634"/>
      <c r="D84" s="649"/>
      <c r="E84" s="629"/>
      <c r="F84" s="661"/>
      <c r="G84" s="631">
        <f>+G83+G82</f>
        <v>189822153</v>
      </c>
      <c r="H84" s="631">
        <f>+H83+H82</f>
        <v>190721364</v>
      </c>
      <c r="I84" s="632">
        <f>+I83+I82</f>
        <v>195641384</v>
      </c>
    </row>
    <row r="85" spans="1:9" s="662" customFormat="1" ht="12" customHeight="1">
      <c r="A85" s="751" t="s">
        <v>581</v>
      </c>
      <c r="B85" s="752"/>
      <c r="C85" s="752"/>
      <c r="D85" s="752"/>
      <c r="E85" s="752"/>
      <c r="F85" s="752"/>
      <c r="G85" s="752"/>
      <c r="H85" s="752"/>
      <c r="I85" s="753"/>
    </row>
    <row r="86" spans="1:9" s="662" customFormat="1" ht="12" customHeight="1">
      <c r="A86" s="751"/>
      <c r="B86" s="752"/>
      <c r="C86" s="752"/>
      <c r="D86" s="752"/>
      <c r="E86" s="752"/>
      <c r="F86" s="752"/>
      <c r="G86" s="752"/>
      <c r="H86" s="752"/>
      <c r="I86" s="753"/>
    </row>
    <row r="87" spans="1:9" s="662" customFormat="1" ht="12" customHeight="1">
      <c r="A87" s="663" t="s">
        <v>582</v>
      </c>
      <c r="B87" s="664"/>
      <c r="C87" s="664"/>
      <c r="D87" s="664"/>
      <c r="E87" s="664"/>
      <c r="F87" s="664"/>
      <c r="G87" s="665"/>
      <c r="H87" s="665"/>
      <c r="I87" s="666"/>
    </row>
    <row r="88" spans="1:9" s="662" customFormat="1" ht="12" customHeight="1">
      <c r="A88" s="667" t="s">
        <v>583</v>
      </c>
      <c r="B88" s="664"/>
      <c r="C88" s="664"/>
      <c r="D88" s="664"/>
      <c r="E88" s="665"/>
      <c r="F88" s="665"/>
      <c r="G88" s="668"/>
      <c r="H88" s="668"/>
      <c r="I88" s="669"/>
    </row>
    <row r="89" spans="1:9" s="662" customFormat="1" ht="12" customHeight="1" thickBot="1">
      <c r="A89" s="670" t="s">
        <v>584</v>
      </c>
      <c r="B89" s="671"/>
      <c r="C89" s="672"/>
      <c r="D89" s="672"/>
      <c r="E89" s="673"/>
      <c r="F89" s="673"/>
      <c r="G89" s="673"/>
      <c r="H89" s="673"/>
      <c r="I89" s="674" t="s">
        <v>585</v>
      </c>
    </row>
    <row r="90" spans="1:8" ht="13.5" customHeight="1">
      <c r="A90" s="675"/>
      <c r="B90" s="676"/>
      <c r="C90" s="676"/>
      <c r="D90" s="676"/>
      <c r="E90" s="676"/>
      <c r="F90" s="676"/>
      <c r="G90" s="675"/>
      <c r="H90" s="675"/>
    </row>
  </sheetData>
  <sheetProtection/>
  <mergeCells count="3">
    <mergeCell ref="A5:I5"/>
    <mergeCell ref="B10:D10"/>
    <mergeCell ref="A85:I86"/>
  </mergeCells>
  <printOptions/>
  <pageMargins left="0.7" right="0.7" top="0.5" bottom="0.5" header="0.3" footer="0.3"/>
  <pageSetup horizontalDpi="600" verticalDpi="600" orientation="portrait" scale="83" r:id="rId1"/>
  <headerFooter>
    <oddHeader>&amp;L2009 Master Plan Annual Update Finance Section</oddHeader>
    <oddFooter>&amp;LSt. Mary's&amp;RData Section Page: &amp;P</oddFooter>
  </headerFooter>
  <rowBreaks count="1" manualBreakCount="1">
    <brk id="58" max="255" man="1"/>
  </rowBreaks>
</worksheet>
</file>

<file path=xl/worksheets/sheet30.xml><?xml version="1.0" encoding="utf-8"?>
<worksheet xmlns="http://schemas.openxmlformats.org/spreadsheetml/2006/main" xmlns:r="http://schemas.openxmlformats.org/officeDocument/2006/relationships">
  <sheetPr>
    <tabColor rgb="FFFF0000"/>
  </sheetPr>
  <dimension ref="A1:G8"/>
  <sheetViews>
    <sheetView view="pageLayout" workbookViewId="0" topLeftCell="A1">
      <selection activeCell="E18" sqref="E18"/>
    </sheetView>
  </sheetViews>
  <sheetFormatPr defaultColWidth="9.140625" defaultRowHeight="12.75"/>
  <cols>
    <col min="1" max="1" width="10.7109375" style="37" customWidth="1"/>
    <col min="2" max="5" width="17.421875" style="37" customWidth="1"/>
    <col min="6" max="6" width="18.28125" style="37" customWidth="1"/>
    <col min="7" max="7" width="18.140625" style="37" customWidth="1"/>
    <col min="8" max="16384" width="9.140625" style="37" customWidth="1"/>
  </cols>
  <sheetData>
    <row r="1" spans="1:7" ht="15">
      <c r="A1" s="1253" t="s">
        <v>356</v>
      </c>
      <c r="B1" s="1254"/>
      <c r="C1" s="1254"/>
      <c r="D1" s="1254"/>
      <c r="E1" s="1254"/>
      <c r="F1" s="1254"/>
      <c r="G1" s="1255"/>
    </row>
    <row r="2" spans="1:7" ht="15.75" thickBot="1">
      <c r="A2" s="1256"/>
      <c r="B2" s="1257"/>
      <c r="C2" s="1257"/>
      <c r="D2" s="1257"/>
      <c r="E2" s="1257"/>
      <c r="F2" s="1257"/>
      <c r="G2" s="1258"/>
    </row>
    <row r="3" spans="1:7" ht="15">
      <c r="A3" s="1259"/>
      <c r="B3" s="1040" t="s">
        <v>35</v>
      </c>
      <c r="C3" s="1040"/>
      <c r="D3" s="1040"/>
      <c r="E3" s="1040" t="s">
        <v>36</v>
      </c>
      <c r="F3" s="1040"/>
      <c r="G3" s="1262"/>
    </row>
    <row r="4" spans="1:7" ht="15">
      <c r="A4" s="1260"/>
      <c r="B4" s="1261"/>
      <c r="C4" s="1261"/>
      <c r="D4" s="1261"/>
      <c r="E4" s="1261"/>
      <c r="F4" s="1261"/>
      <c r="G4" s="1263"/>
    </row>
    <row r="5" spans="1:7" ht="15">
      <c r="A5" s="60" t="s">
        <v>31</v>
      </c>
      <c r="B5" s="40" t="s">
        <v>37</v>
      </c>
      <c r="C5" s="40" t="s">
        <v>38</v>
      </c>
      <c r="D5" s="40" t="s">
        <v>39</v>
      </c>
      <c r="E5" s="40" t="s">
        <v>37</v>
      </c>
      <c r="F5" s="40" t="s">
        <v>38</v>
      </c>
      <c r="G5" s="38" t="s">
        <v>39</v>
      </c>
    </row>
    <row r="6" spans="1:7" ht="15">
      <c r="A6" s="1266" t="s">
        <v>57</v>
      </c>
      <c r="B6" s="1251" t="s">
        <v>292</v>
      </c>
      <c r="C6" s="1251" t="s">
        <v>286</v>
      </c>
      <c r="D6" s="1251" t="s">
        <v>287</v>
      </c>
      <c r="E6" s="1251" t="s">
        <v>286</v>
      </c>
      <c r="F6" s="1251" t="s">
        <v>288</v>
      </c>
      <c r="G6" s="1264" t="s">
        <v>289</v>
      </c>
    </row>
    <row r="7" spans="1:7" ht="15.75" thickBot="1">
      <c r="A7" s="1267"/>
      <c r="B7" s="1252"/>
      <c r="C7" s="1252"/>
      <c r="D7" s="1252"/>
      <c r="E7" s="1252"/>
      <c r="F7" s="1252"/>
      <c r="G7" s="1265"/>
    </row>
    <row r="8" spans="1:7" s="199" customFormat="1" ht="37.5" customHeight="1" thickBot="1">
      <c r="A8" s="258" t="s">
        <v>298</v>
      </c>
      <c r="B8" s="311" t="s">
        <v>286</v>
      </c>
      <c r="C8" s="311" t="s">
        <v>292</v>
      </c>
      <c r="D8" s="311" t="s">
        <v>287</v>
      </c>
      <c r="E8" s="311" t="s">
        <v>286</v>
      </c>
      <c r="F8" s="311" t="s">
        <v>289</v>
      </c>
      <c r="G8" s="310" t="s">
        <v>288</v>
      </c>
    </row>
  </sheetData>
  <sheetProtection/>
  <mergeCells count="11">
    <mergeCell ref="E6:E7"/>
    <mergeCell ref="F6:F7"/>
    <mergeCell ref="A1:G2"/>
    <mergeCell ref="A3:A4"/>
    <mergeCell ref="B3:D4"/>
    <mergeCell ref="E3:G4"/>
    <mergeCell ref="G6:G7"/>
    <mergeCell ref="A6:A7"/>
    <mergeCell ref="B6:B7"/>
    <mergeCell ref="C6:C7"/>
    <mergeCell ref="D6:D7"/>
  </mergeCells>
  <printOptions/>
  <pageMargins left="0.7" right="0.7" top="0.75" bottom="0.75" header="0.3" footer="0.3"/>
  <pageSetup horizontalDpi="600" verticalDpi="600" orientation="landscape" scale="75" r:id="rId1"/>
  <headerFooter alignWithMargins="0">
    <oddHeader>&amp;L2009 Master Plan Annual Update Data Section</oddHeader>
    <oddFooter xml:space="preserve">&amp;L&amp;"-,Regular"St. Mary's&amp;RData Section Page: &amp;P  </oddFooter>
  </headerFooter>
</worksheet>
</file>

<file path=xl/worksheets/sheet31.xml><?xml version="1.0" encoding="utf-8"?>
<worksheet xmlns="http://schemas.openxmlformats.org/spreadsheetml/2006/main" xmlns:r="http://schemas.openxmlformats.org/officeDocument/2006/relationships">
  <sheetPr>
    <tabColor rgb="FFFF0066"/>
  </sheetPr>
  <dimension ref="A1:Z19"/>
  <sheetViews>
    <sheetView view="pageLayout" workbookViewId="0" topLeftCell="A1">
      <selection activeCell="R10" sqref="R10"/>
    </sheetView>
  </sheetViews>
  <sheetFormatPr defaultColWidth="9.140625" defaultRowHeight="12.75"/>
  <cols>
    <col min="1" max="1" width="6.28125" style="61" customWidth="1"/>
    <col min="2" max="25" width="5.00390625" style="61" customWidth="1"/>
    <col min="26" max="16384" width="9.140625" style="61" customWidth="1"/>
  </cols>
  <sheetData>
    <row r="1" spans="1:25" ht="26.25" customHeight="1" thickBot="1">
      <c r="A1" s="1286" t="s">
        <v>110</v>
      </c>
      <c r="B1" s="1287"/>
      <c r="C1" s="1287"/>
      <c r="D1" s="1287"/>
      <c r="E1" s="1287"/>
      <c r="F1" s="1287"/>
      <c r="G1" s="1287"/>
      <c r="H1" s="1287"/>
      <c r="I1" s="1287"/>
      <c r="J1" s="1287"/>
      <c r="K1" s="1287"/>
      <c r="L1" s="1287"/>
      <c r="M1" s="1287"/>
      <c r="N1" s="1287"/>
      <c r="O1" s="1287"/>
      <c r="P1" s="1287"/>
      <c r="Q1" s="1287"/>
      <c r="R1" s="1287"/>
      <c r="S1" s="1287"/>
      <c r="T1" s="1287"/>
      <c r="U1" s="1287"/>
      <c r="V1" s="1287"/>
      <c r="W1" s="1287"/>
      <c r="X1" s="1287"/>
      <c r="Y1" s="1288"/>
    </row>
    <row r="2" spans="1:25" ht="15" customHeight="1">
      <c r="A2" s="1284"/>
      <c r="B2" s="1289" t="s">
        <v>92</v>
      </c>
      <c r="C2" s="1289"/>
      <c r="D2" s="1289"/>
      <c r="E2" s="1289"/>
      <c r="F2" s="1289"/>
      <c r="G2" s="1289"/>
      <c r="H2" s="1289"/>
      <c r="I2" s="1289"/>
      <c r="J2" s="1289" t="s">
        <v>93</v>
      </c>
      <c r="K2" s="1289"/>
      <c r="L2" s="1289"/>
      <c r="M2" s="1289"/>
      <c r="N2" s="1289"/>
      <c r="O2" s="1289"/>
      <c r="P2" s="1289"/>
      <c r="Q2" s="1289"/>
      <c r="R2" s="1289" t="s">
        <v>94</v>
      </c>
      <c r="S2" s="1289"/>
      <c r="T2" s="1289"/>
      <c r="U2" s="1289"/>
      <c r="V2" s="1289"/>
      <c r="W2" s="1289"/>
      <c r="X2" s="1289"/>
      <c r="Y2" s="1290"/>
    </row>
    <row r="3" spans="1:26" ht="48.75">
      <c r="A3" s="1285"/>
      <c r="B3" s="63" t="s">
        <v>142</v>
      </c>
      <c r="C3" s="63" t="s">
        <v>136</v>
      </c>
      <c r="D3" s="63" t="s">
        <v>137</v>
      </c>
      <c r="E3" s="63" t="s">
        <v>138</v>
      </c>
      <c r="F3" s="63" t="s">
        <v>139</v>
      </c>
      <c r="G3" s="63" t="s">
        <v>140</v>
      </c>
      <c r="H3" s="63" t="s">
        <v>141</v>
      </c>
      <c r="I3" s="64" t="s">
        <v>143</v>
      </c>
      <c r="J3" s="63" t="s">
        <v>142</v>
      </c>
      <c r="K3" s="63" t="s">
        <v>136</v>
      </c>
      <c r="L3" s="63" t="s">
        <v>137</v>
      </c>
      <c r="M3" s="63" t="s">
        <v>138</v>
      </c>
      <c r="N3" s="63" t="s">
        <v>139</v>
      </c>
      <c r="O3" s="63" t="s">
        <v>140</v>
      </c>
      <c r="P3" s="63" t="s">
        <v>141</v>
      </c>
      <c r="Q3" s="64" t="s">
        <v>143</v>
      </c>
      <c r="R3" s="63" t="s">
        <v>142</v>
      </c>
      <c r="S3" s="63" t="s">
        <v>136</v>
      </c>
      <c r="T3" s="63" t="s">
        <v>137</v>
      </c>
      <c r="U3" s="63" t="s">
        <v>138</v>
      </c>
      <c r="V3" s="63" t="s">
        <v>139</v>
      </c>
      <c r="W3" s="63" t="s">
        <v>140</v>
      </c>
      <c r="X3" s="63" t="s">
        <v>141</v>
      </c>
      <c r="Y3" s="65" t="s">
        <v>143</v>
      </c>
      <c r="Z3" s="66"/>
    </row>
    <row r="4" spans="1:25" ht="43.5" customHeight="1">
      <c r="A4" s="62" t="s">
        <v>42</v>
      </c>
      <c r="B4" s="121">
        <v>80</v>
      </c>
      <c r="C4" s="121">
        <v>69</v>
      </c>
      <c r="D4" s="121">
        <v>75</v>
      </c>
      <c r="E4" s="121">
        <v>63</v>
      </c>
      <c r="F4" s="121">
        <v>66</v>
      </c>
      <c r="G4" s="121">
        <v>80</v>
      </c>
      <c r="H4" s="121">
        <v>84</v>
      </c>
      <c r="I4" s="121">
        <v>80</v>
      </c>
      <c r="J4" s="121">
        <v>17</v>
      </c>
      <c r="K4" s="121">
        <v>24</v>
      </c>
      <c r="L4" s="121">
        <v>19</v>
      </c>
      <c r="M4" s="121">
        <v>32</v>
      </c>
      <c r="N4" s="121">
        <v>29</v>
      </c>
      <c r="O4" s="121">
        <v>17</v>
      </c>
      <c r="P4" s="121">
        <v>13</v>
      </c>
      <c r="Q4" s="121">
        <v>17</v>
      </c>
      <c r="R4" s="121">
        <v>3</v>
      </c>
      <c r="S4" s="121">
        <v>7</v>
      </c>
      <c r="T4" s="121">
        <v>5</v>
      </c>
      <c r="U4" s="121">
        <v>5</v>
      </c>
      <c r="V4" s="121">
        <v>4</v>
      </c>
      <c r="W4" s="121">
        <v>3</v>
      </c>
      <c r="X4" s="121">
        <v>2</v>
      </c>
      <c r="Y4" s="137">
        <v>2</v>
      </c>
    </row>
    <row r="5" spans="1:25" ht="45.75" customHeight="1">
      <c r="A5" s="62" t="s">
        <v>43</v>
      </c>
      <c r="B5" s="121">
        <v>71</v>
      </c>
      <c r="C5" s="121">
        <v>56</v>
      </c>
      <c r="D5" s="121">
        <v>66</v>
      </c>
      <c r="E5" s="121">
        <v>45</v>
      </c>
      <c r="F5" s="121">
        <v>57</v>
      </c>
      <c r="G5" s="121">
        <v>66</v>
      </c>
      <c r="H5" s="121">
        <v>77</v>
      </c>
      <c r="I5" s="121">
        <v>70</v>
      </c>
      <c r="J5" s="121">
        <v>25</v>
      </c>
      <c r="K5" s="121">
        <v>37</v>
      </c>
      <c r="L5" s="121">
        <v>29</v>
      </c>
      <c r="M5" s="121">
        <v>49</v>
      </c>
      <c r="N5" s="121">
        <v>38</v>
      </c>
      <c r="O5" s="121">
        <v>30</v>
      </c>
      <c r="P5" s="121">
        <v>21</v>
      </c>
      <c r="Q5" s="121">
        <v>27</v>
      </c>
      <c r="R5" s="121">
        <v>4</v>
      </c>
      <c r="S5" s="121">
        <v>7</v>
      </c>
      <c r="T5" s="121">
        <v>5</v>
      </c>
      <c r="U5" s="121">
        <v>6</v>
      </c>
      <c r="V5" s="121">
        <v>4</v>
      </c>
      <c r="W5" s="121">
        <v>4</v>
      </c>
      <c r="X5" s="121">
        <v>2</v>
      </c>
      <c r="Y5" s="137">
        <v>3</v>
      </c>
    </row>
    <row r="6" spans="1:25" ht="42.75" customHeight="1">
      <c r="A6" s="62" t="s">
        <v>44</v>
      </c>
      <c r="B6" s="121">
        <v>73</v>
      </c>
      <c r="C6" s="121">
        <v>60</v>
      </c>
      <c r="D6" s="121">
        <v>67</v>
      </c>
      <c r="E6" s="121">
        <v>44</v>
      </c>
      <c r="F6" s="121">
        <v>57</v>
      </c>
      <c r="G6" s="121">
        <v>67</v>
      </c>
      <c r="H6" s="121">
        <v>62</v>
      </c>
      <c r="I6" s="121">
        <v>70</v>
      </c>
      <c r="J6" s="121">
        <v>22</v>
      </c>
      <c r="K6" s="121">
        <v>34</v>
      </c>
      <c r="L6" s="121">
        <v>27</v>
      </c>
      <c r="M6" s="121">
        <v>50</v>
      </c>
      <c r="N6" s="121">
        <v>39</v>
      </c>
      <c r="O6" s="121">
        <v>29</v>
      </c>
      <c r="P6" s="121">
        <v>29</v>
      </c>
      <c r="Q6" s="121">
        <v>25</v>
      </c>
      <c r="R6" s="121">
        <v>5</v>
      </c>
      <c r="S6" s="121">
        <v>6</v>
      </c>
      <c r="T6" s="121">
        <v>6</v>
      </c>
      <c r="U6" s="121">
        <v>7</v>
      </c>
      <c r="V6" s="121">
        <v>4</v>
      </c>
      <c r="W6" s="121">
        <v>4</v>
      </c>
      <c r="X6" s="121">
        <v>4</v>
      </c>
      <c r="Y6" s="137">
        <v>4</v>
      </c>
    </row>
    <row r="7" spans="1:25" ht="43.5" customHeight="1" thickBot="1">
      <c r="A7" s="67" t="s">
        <v>57</v>
      </c>
      <c r="B7" s="155">
        <v>73</v>
      </c>
      <c r="C7" s="155">
        <v>57</v>
      </c>
      <c r="D7" s="155">
        <v>66</v>
      </c>
      <c r="E7" s="155">
        <v>33</v>
      </c>
      <c r="F7" s="155">
        <v>50</v>
      </c>
      <c r="G7" s="155">
        <v>63</v>
      </c>
      <c r="H7" s="155">
        <v>83</v>
      </c>
      <c r="I7" s="155">
        <v>69</v>
      </c>
      <c r="J7" s="155">
        <v>23</v>
      </c>
      <c r="K7" s="155">
        <v>38</v>
      </c>
      <c r="L7" s="155">
        <v>29</v>
      </c>
      <c r="M7" s="155">
        <v>63</v>
      </c>
      <c r="N7" s="155">
        <v>45</v>
      </c>
      <c r="O7" s="155">
        <v>35</v>
      </c>
      <c r="P7" s="155">
        <v>16</v>
      </c>
      <c r="Q7" s="155">
        <v>28</v>
      </c>
      <c r="R7" s="155">
        <v>4</v>
      </c>
      <c r="S7" s="155">
        <v>5</v>
      </c>
      <c r="T7" s="155">
        <v>5</v>
      </c>
      <c r="U7" s="155">
        <v>5</v>
      </c>
      <c r="V7" s="155">
        <v>4</v>
      </c>
      <c r="W7" s="155">
        <v>3</v>
      </c>
      <c r="X7" s="155">
        <v>1</v>
      </c>
      <c r="Y7" s="172">
        <v>2</v>
      </c>
    </row>
    <row r="8" spans="1:25" ht="43.5" customHeight="1" thickBot="1">
      <c r="A8" s="67" t="s">
        <v>298</v>
      </c>
      <c r="B8" s="155">
        <v>81</v>
      </c>
      <c r="C8" s="155">
        <v>67</v>
      </c>
      <c r="D8" s="155">
        <v>65</v>
      </c>
      <c r="E8" s="155">
        <v>57</v>
      </c>
      <c r="F8" s="155">
        <v>64</v>
      </c>
      <c r="G8" s="155">
        <v>83</v>
      </c>
      <c r="H8" s="155">
        <v>89</v>
      </c>
      <c r="I8" s="155">
        <v>79</v>
      </c>
      <c r="J8" s="155">
        <v>17</v>
      </c>
      <c r="K8" s="155">
        <v>28</v>
      </c>
      <c r="L8" s="155">
        <v>30</v>
      </c>
      <c r="M8" s="155">
        <v>38</v>
      </c>
      <c r="N8" s="155">
        <v>33</v>
      </c>
      <c r="O8" s="155">
        <v>15</v>
      </c>
      <c r="P8" s="155">
        <v>10</v>
      </c>
      <c r="Q8" s="155">
        <v>19</v>
      </c>
      <c r="R8" s="155">
        <v>2</v>
      </c>
      <c r="S8" s="155">
        <v>4</v>
      </c>
      <c r="T8" s="155">
        <v>5</v>
      </c>
      <c r="U8" s="155">
        <v>5</v>
      </c>
      <c r="V8" s="155">
        <v>3</v>
      </c>
      <c r="W8" s="155">
        <v>2</v>
      </c>
      <c r="X8" s="155">
        <v>1</v>
      </c>
      <c r="Y8" s="172">
        <v>2</v>
      </c>
    </row>
    <row r="9" ht="15.75" thickBot="1"/>
    <row r="10" spans="1:14" ht="29.25" customHeight="1" thickBot="1">
      <c r="A10" s="1281" t="s">
        <v>111</v>
      </c>
      <c r="B10" s="1282"/>
      <c r="C10" s="1282"/>
      <c r="D10" s="1282"/>
      <c r="E10" s="1282"/>
      <c r="F10" s="1282"/>
      <c r="G10" s="1282"/>
      <c r="H10" s="1282"/>
      <c r="I10" s="1282"/>
      <c r="J10" s="1282"/>
      <c r="K10" s="1282"/>
      <c r="L10" s="1282"/>
      <c r="M10" s="1282"/>
      <c r="N10" s="1283"/>
    </row>
    <row r="11" spans="1:14" ht="18.75" customHeight="1">
      <c r="A11" s="1284"/>
      <c r="B11" s="1276" t="s">
        <v>95</v>
      </c>
      <c r="C11" s="1276"/>
      <c r="D11" s="1276"/>
      <c r="E11" s="1276"/>
      <c r="F11" s="1276" t="s">
        <v>93</v>
      </c>
      <c r="G11" s="1276"/>
      <c r="H11" s="1276"/>
      <c r="I11" s="1276"/>
      <c r="J11" s="1276"/>
      <c r="K11" s="1276" t="s">
        <v>94</v>
      </c>
      <c r="L11" s="1276"/>
      <c r="M11" s="1276"/>
      <c r="N11" s="1277"/>
    </row>
    <row r="12" spans="1:14" ht="12" customHeight="1">
      <c r="A12" s="1285"/>
      <c r="B12" s="1278"/>
      <c r="C12" s="1278"/>
      <c r="D12" s="1278"/>
      <c r="E12" s="1278"/>
      <c r="F12" s="1278"/>
      <c r="G12" s="1278"/>
      <c r="H12" s="1278"/>
      <c r="I12" s="1278"/>
      <c r="J12" s="1278"/>
      <c r="K12" s="1278"/>
      <c r="L12" s="1278"/>
      <c r="M12" s="1278"/>
      <c r="N12" s="1279"/>
    </row>
    <row r="13" spans="1:14" ht="0.75" customHeight="1">
      <c r="A13" s="1285"/>
      <c r="B13" s="1278"/>
      <c r="C13" s="1278"/>
      <c r="D13" s="1278"/>
      <c r="E13" s="1278"/>
      <c r="F13" s="1278"/>
      <c r="G13" s="1278"/>
      <c r="H13" s="1278"/>
      <c r="I13" s="1278"/>
      <c r="J13" s="1278"/>
      <c r="K13" s="1278"/>
      <c r="L13" s="1278"/>
      <c r="M13" s="1278"/>
      <c r="N13" s="1279"/>
    </row>
    <row r="14" spans="1:14" ht="15">
      <c r="A14" s="1285"/>
      <c r="B14" s="1275" t="s">
        <v>136</v>
      </c>
      <c r="C14" s="1275"/>
      <c r="D14" s="1275" t="s">
        <v>137</v>
      </c>
      <c r="E14" s="1275"/>
      <c r="F14" s="1291" t="s">
        <v>136</v>
      </c>
      <c r="G14" s="1292"/>
      <c r="H14" s="1293"/>
      <c r="I14" s="1275" t="s">
        <v>137</v>
      </c>
      <c r="J14" s="1275"/>
      <c r="K14" s="1275" t="s">
        <v>136</v>
      </c>
      <c r="L14" s="1275"/>
      <c r="M14" s="1275" t="s">
        <v>137</v>
      </c>
      <c r="N14" s="1280"/>
    </row>
    <row r="15" spans="1:14" ht="33" customHeight="1">
      <c r="A15" s="68" t="s">
        <v>42</v>
      </c>
      <c r="B15" s="1268">
        <v>61</v>
      </c>
      <c r="C15" s="1231"/>
      <c r="D15" s="1268">
        <v>68</v>
      </c>
      <c r="E15" s="1231"/>
      <c r="F15" s="1268">
        <v>33</v>
      </c>
      <c r="G15" s="1273"/>
      <c r="H15" s="1231"/>
      <c r="I15" s="1268">
        <v>27</v>
      </c>
      <c r="J15" s="1231"/>
      <c r="K15" s="1268">
        <v>6</v>
      </c>
      <c r="L15" s="1231"/>
      <c r="M15" s="1268">
        <v>4</v>
      </c>
      <c r="N15" s="1269"/>
    </row>
    <row r="16" spans="1:14" ht="33" customHeight="1">
      <c r="A16" s="68" t="s">
        <v>43</v>
      </c>
      <c r="B16" s="1268">
        <v>72</v>
      </c>
      <c r="C16" s="1231"/>
      <c r="D16" s="1268">
        <v>79</v>
      </c>
      <c r="E16" s="1231"/>
      <c r="F16" s="1268">
        <v>25</v>
      </c>
      <c r="G16" s="1273"/>
      <c r="H16" s="1231"/>
      <c r="I16" s="1268">
        <v>19</v>
      </c>
      <c r="J16" s="1231"/>
      <c r="K16" s="1268">
        <v>3</v>
      </c>
      <c r="L16" s="1231"/>
      <c r="M16" s="1268">
        <v>2</v>
      </c>
      <c r="N16" s="1269"/>
    </row>
    <row r="17" spans="1:14" ht="36" customHeight="1">
      <c r="A17" s="68" t="s">
        <v>44</v>
      </c>
      <c r="B17" s="1268">
        <v>59</v>
      </c>
      <c r="C17" s="1231"/>
      <c r="D17" s="1268">
        <v>68</v>
      </c>
      <c r="E17" s="1231"/>
      <c r="F17" s="1268">
        <v>35</v>
      </c>
      <c r="G17" s="1273"/>
      <c r="H17" s="1231"/>
      <c r="I17" s="1268">
        <v>27</v>
      </c>
      <c r="J17" s="1231"/>
      <c r="K17" s="1268">
        <v>6</v>
      </c>
      <c r="L17" s="1231"/>
      <c r="M17" s="1268">
        <v>5</v>
      </c>
      <c r="N17" s="1269"/>
    </row>
    <row r="18" spans="1:14" ht="36" customHeight="1" thickBot="1">
      <c r="A18" s="69" t="s">
        <v>57</v>
      </c>
      <c r="B18" s="1270">
        <v>64</v>
      </c>
      <c r="C18" s="1272"/>
      <c r="D18" s="1270">
        <v>70</v>
      </c>
      <c r="E18" s="1272"/>
      <c r="F18" s="1270">
        <v>34</v>
      </c>
      <c r="G18" s="1274"/>
      <c r="H18" s="1272"/>
      <c r="I18" s="1270">
        <v>28</v>
      </c>
      <c r="J18" s="1272"/>
      <c r="K18" s="1270">
        <v>3</v>
      </c>
      <c r="L18" s="1272"/>
      <c r="M18" s="1270">
        <v>1</v>
      </c>
      <c r="N18" s="1271"/>
    </row>
    <row r="19" spans="1:14" ht="30.75" thickBot="1">
      <c r="A19" s="69" t="s">
        <v>298</v>
      </c>
      <c r="B19" s="1270">
        <v>67</v>
      </c>
      <c r="C19" s="1272"/>
      <c r="D19" s="1270">
        <v>66</v>
      </c>
      <c r="E19" s="1272"/>
      <c r="F19" s="1270">
        <v>28</v>
      </c>
      <c r="G19" s="1274"/>
      <c r="H19" s="1272"/>
      <c r="I19" s="1270">
        <v>29</v>
      </c>
      <c r="J19" s="1272"/>
      <c r="K19" s="1270">
        <v>5</v>
      </c>
      <c r="L19" s="1272"/>
      <c r="M19" s="1270">
        <v>6</v>
      </c>
      <c r="N19" s="1271"/>
    </row>
  </sheetData>
  <sheetProtection/>
  <mergeCells count="46">
    <mergeCell ref="K19:L19"/>
    <mergeCell ref="M19:N19"/>
    <mergeCell ref="B19:C19"/>
    <mergeCell ref="D19:E19"/>
    <mergeCell ref="F19:H19"/>
    <mergeCell ref="I19:J19"/>
    <mergeCell ref="A10:N10"/>
    <mergeCell ref="B11:E13"/>
    <mergeCell ref="A11:A14"/>
    <mergeCell ref="A1:Y1"/>
    <mergeCell ref="B2:I2"/>
    <mergeCell ref="J2:Q2"/>
    <mergeCell ref="R2:Y2"/>
    <mergeCell ref="A2:A3"/>
    <mergeCell ref="F14:H14"/>
    <mergeCell ref="B14:C14"/>
    <mergeCell ref="D14:E14"/>
    <mergeCell ref="K11:N13"/>
    <mergeCell ref="F11:J13"/>
    <mergeCell ref="I14:J14"/>
    <mergeCell ref="K14:L14"/>
    <mergeCell ref="M14:N14"/>
    <mergeCell ref="D15:E15"/>
    <mergeCell ref="D16:E16"/>
    <mergeCell ref="D17:E17"/>
    <mergeCell ref="D18:E18"/>
    <mergeCell ref="B15:C15"/>
    <mergeCell ref="B16:C16"/>
    <mergeCell ref="B17:C17"/>
    <mergeCell ref="B18:C18"/>
    <mergeCell ref="I15:J15"/>
    <mergeCell ref="I16:J16"/>
    <mergeCell ref="I17:J17"/>
    <mergeCell ref="I18:J18"/>
    <mergeCell ref="F15:H15"/>
    <mergeCell ref="F16:H16"/>
    <mergeCell ref="F17:H17"/>
    <mergeCell ref="F18:H18"/>
    <mergeCell ref="M15:N15"/>
    <mergeCell ref="M16:N16"/>
    <mergeCell ref="M17:N17"/>
    <mergeCell ref="M18:N18"/>
    <mergeCell ref="K15:L15"/>
    <mergeCell ref="K16:L16"/>
    <mergeCell ref="K17:L17"/>
    <mergeCell ref="K18:L18"/>
  </mergeCells>
  <printOptions/>
  <pageMargins left="0.7" right="0.7" top="0.75" bottom="0.75" header="0.3" footer="0.3"/>
  <pageSetup horizontalDpi="600" verticalDpi="600" orientation="landscape" scale="75" r:id="rId1"/>
  <headerFooter alignWithMargins="0">
    <oddHeader>&amp;L2009 Master Plan Annual Update Data Section</oddHeader>
    <oddFooter xml:space="preserve">&amp;L&amp;"-,Regular"St. Mary's&amp;RData Section Page: &amp;P  </oddFooter>
  </headerFooter>
</worksheet>
</file>

<file path=xl/worksheets/sheet32.xml><?xml version="1.0" encoding="utf-8"?>
<worksheet xmlns="http://schemas.openxmlformats.org/spreadsheetml/2006/main" xmlns:r="http://schemas.openxmlformats.org/officeDocument/2006/relationships">
  <sheetPr>
    <tabColor rgb="FFFF3399"/>
  </sheetPr>
  <dimension ref="A1:E25"/>
  <sheetViews>
    <sheetView view="pageLayout" workbookViewId="0" topLeftCell="A13">
      <selection activeCell="D20" sqref="D20"/>
    </sheetView>
  </sheetViews>
  <sheetFormatPr defaultColWidth="9.140625" defaultRowHeight="12.75"/>
  <cols>
    <col min="1" max="1" width="25.421875" style="0" customWidth="1"/>
    <col min="2" max="2" width="12.8515625" style="0" customWidth="1"/>
    <col min="3" max="3" width="17.57421875" style="0" customWidth="1"/>
    <col min="4" max="4" width="16.00390625" style="0" customWidth="1"/>
    <col min="5" max="5" width="22.140625" style="0" customWidth="1"/>
  </cols>
  <sheetData>
    <row r="1" spans="1:5" s="269" customFormat="1" ht="30.75" customHeight="1">
      <c r="A1" s="1294" t="s">
        <v>343</v>
      </c>
      <c r="B1" s="1295"/>
      <c r="C1" s="1295"/>
      <c r="D1" s="1295"/>
      <c r="E1" s="1296"/>
    </row>
    <row r="2" spans="1:5" s="273" customFormat="1" ht="52.5" customHeight="1">
      <c r="A2" s="270" t="s">
        <v>344</v>
      </c>
      <c r="B2" s="271" t="s">
        <v>345</v>
      </c>
      <c r="C2" s="271" t="s">
        <v>346</v>
      </c>
      <c r="D2" s="271" t="s">
        <v>347</v>
      </c>
      <c r="E2" s="272" t="s">
        <v>348</v>
      </c>
    </row>
    <row r="3" spans="1:5" s="269" customFormat="1" ht="12.75" customHeight="1">
      <c r="A3" s="274" t="s">
        <v>357</v>
      </c>
      <c r="B3" s="275" t="s">
        <v>358</v>
      </c>
      <c r="C3" s="275">
        <v>43</v>
      </c>
      <c r="D3" s="275">
        <v>19</v>
      </c>
      <c r="E3" s="275">
        <v>24</v>
      </c>
    </row>
    <row r="4" spans="1:5" s="269" customFormat="1" ht="12.75">
      <c r="A4" s="274" t="s">
        <v>359</v>
      </c>
      <c r="B4" s="275" t="s">
        <v>358</v>
      </c>
      <c r="C4" s="275">
        <v>40</v>
      </c>
      <c r="D4" s="275">
        <v>15</v>
      </c>
      <c r="E4" s="275">
        <v>25</v>
      </c>
    </row>
    <row r="5" spans="1:5" s="269" customFormat="1" ht="12.75">
      <c r="A5" s="274" t="s">
        <v>360</v>
      </c>
      <c r="B5" s="275" t="s">
        <v>358</v>
      </c>
      <c r="C5" s="275">
        <v>59</v>
      </c>
      <c r="D5" s="275">
        <v>49</v>
      </c>
      <c r="E5" s="275">
        <v>10</v>
      </c>
    </row>
    <row r="6" spans="1:5" s="269" customFormat="1" ht="12.75">
      <c r="A6" s="274" t="s">
        <v>361</v>
      </c>
      <c r="B6" s="275" t="s">
        <v>358</v>
      </c>
      <c r="C6" s="275">
        <v>59</v>
      </c>
      <c r="D6" s="275">
        <v>26</v>
      </c>
      <c r="E6" s="275">
        <v>33</v>
      </c>
    </row>
    <row r="7" spans="1:5" s="269" customFormat="1" ht="12.75">
      <c r="A7" s="274" t="s">
        <v>362</v>
      </c>
      <c r="B7" s="275" t="s">
        <v>358</v>
      </c>
      <c r="C7" s="275">
        <v>39</v>
      </c>
      <c r="D7" s="275">
        <v>21</v>
      </c>
      <c r="E7" s="275">
        <v>18</v>
      </c>
    </row>
    <row r="8" spans="1:5" s="269" customFormat="1" ht="38.25">
      <c r="A8" s="274" t="s">
        <v>363</v>
      </c>
      <c r="B8" s="275" t="s">
        <v>358</v>
      </c>
      <c r="C8" s="275">
        <v>38</v>
      </c>
      <c r="D8" s="275">
        <v>19</v>
      </c>
      <c r="E8" s="275">
        <v>19</v>
      </c>
    </row>
    <row r="9" spans="1:5" s="269" customFormat="1" ht="12.75">
      <c r="A9" s="295" t="s">
        <v>364</v>
      </c>
      <c r="B9" s="275" t="s">
        <v>358</v>
      </c>
      <c r="C9" s="275">
        <v>42</v>
      </c>
      <c r="D9" s="275">
        <v>17</v>
      </c>
      <c r="E9" s="275">
        <v>25</v>
      </c>
    </row>
    <row r="10" spans="1:5" s="269" customFormat="1" ht="12.75">
      <c r="A10" s="295" t="s">
        <v>365</v>
      </c>
      <c r="B10" s="1297" t="s">
        <v>358</v>
      </c>
      <c r="C10" s="1298">
        <v>70</v>
      </c>
      <c r="D10" s="1298">
        <v>46</v>
      </c>
      <c r="E10" s="1298">
        <v>24</v>
      </c>
    </row>
    <row r="11" spans="1:5" s="269" customFormat="1" ht="51">
      <c r="A11" s="296" t="s">
        <v>366</v>
      </c>
      <c r="B11" s="1297"/>
      <c r="C11" s="1298"/>
      <c r="D11" s="1298"/>
      <c r="E11" s="1298"/>
    </row>
    <row r="12" spans="1:5" s="269" customFormat="1" ht="12.75">
      <c r="A12" s="296" t="s">
        <v>367</v>
      </c>
      <c r="B12" s="275" t="s">
        <v>358</v>
      </c>
      <c r="C12" s="275">
        <v>40</v>
      </c>
      <c r="D12" s="275">
        <v>37</v>
      </c>
      <c r="E12" s="275">
        <v>3</v>
      </c>
    </row>
    <row r="13" spans="1:5" s="269" customFormat="1" ht="12.75">
      <c r="A13" s="274" t="s">
        <v>368</v>
      </c>
      <c r="B13" s="275" t="s">
        <v>358</v>
      </c>
      <c r="C13" s="275">
        <v>39</v>
      </c>
      <c r="D13" s="275">
        <v>15</v>
      </c>
      <c r="E13" s="275">
        <v>24</v>
      </c>
    </row>
    <row r="14" spans="1:5" s="269" customFormat="1" ht="12.75">
      <c r="A14" s="274" t="s">
        <v>369</v>
      </c>
      <c r="B14" s="275" t="s">
        <v>358</v>
      </c>
      <c r="C14" s="275">
        <v>40</v>
      </c>
      <c r="D14" s="275">
        <v>28</v>
      </c>
      <c r="E14" s="275">
        <v>12</v>
      </c>
    </row>
    <row r="15" spans="1:5" s="269" customFormat="1" ht="12.75">
      <c r="A15" s="274" t="s">
        <v>370</v>
      </c>
      <c r="B15" s="275" t="s">
        <v>358</v>
      </c>
      <c r="C15" s="275">
        <v>36</v>
      </c>
      <c r="D15" s="275">
        <v>18</v>
      </c>
      <c r="E15" s="275">
        <v>18</v>
      </c>
    </row>
    <row r="16" spans="1:5" s="269" customFormat="1" ht="12.75">
      <c r="A16" s="274" t="s">
        <v>371</v>
      </c>
      <c r="B16" s="275" t="s">
        <v>358</v>
      </c>
      <c r="C16" s="275">
        <v>35</v>
      </c>
      <c r="D16" s="275">
        <v>29</v>
      </c>
      <c r="E16" s="275">
        <v>6</v>
      </c>
    </row>
    <row r="17" spans="1:5" s="269" customFormat="1" ht="13.5" thickBot="1">
      <c r="A17" s="280" t="s">
        <v>372</v>
      </c>
      <c r="B17" s="276" t="s">
        <v>16</v>
      </c>
      <c r="C17" s="277">
        <v>580</v>
      </c>
      <c r="D17" s="277">
        <v>339</v>
      </c>
      <c r="E17" s="277">
        <v>241</v>
      </c>
    </row>
    <row r="18" spans="1:5" s="269" customFormat="1" ht="13.5" thickTop="1">
      <c r="A18" s="278"/>
      <c r="B18" s="278"/>
      <c r="C18" s="278"/>
      <c r="D18" s="278"/>
      <c r="E18" s="278"/>
    </row>
    <row r="19" spans="1:5" s="269" customFormat="1" ht="12.75">
      <c r="A19" s="278"/>
      <c r="B19" s="278"/>
      <c r="C19" s="278"/>
      <c r="D19" s="278"/>
      <c r="E19" s="278"/>
    </row>
    <row r="20" spans="1:5" s="269" customFormat="1" ht="12.75">
      <c r="A20" s="278"/>
      <c r="B20" s="278"/>
      <c r="C20" s="278"/>
      <c r="D20" s="278"/>
      <c r="E20" s="278"/>
    </row>
    <row r="21" spans="1:5" s="269" customFormat="1" ht="12.75">
      <c r="A21" s="278"/>
      <c r="B21" s="278"/>
      <c r="C21" s="278"/>
      <c r="D21" s="278"/>
      <c r="E21" s="278"/>
    </row>
    <row r="22" spans="1:5" s="269" customFormat="1" ht="12.75">
      <c r="A22" s="278"/>
      <c r="B22" s="278"/>
      <c r="C22" s="278"/>
      <c r="D22" s="278"/>
      <c r="E22" s="278"/>
    </row>
    <row r="23" spans="1:5" ht="12.75">
      <c r="A23" s="18"/>
      <c r="B23" s="18"/>
      <c r="C23" s="18"/>
      <c r="D23" s="18"/>
      <c r="E23" s="18"/>
    </row>
    <row r="24" spans="1:5" ht="12.75">
      <c r="A24" s="18"/>
      <c r="B24" s="18"/>
      <c r="C24" s="18"/>
      <c r="D24" s="18"/>
      <c r="E24" s="18"/>
    </row>
    <row r="25" spans="1:5" ht="12.75">
      <c r="A25" s="18"/>
      <c r="B25" s="18"/>
      <c r="C25" s="18"/>
      <c r="D25" s="18"/>
      <c r="E25" s="18"/>
    </row>
  </sheetData>
  <sheetProtection/>
  <mergeCells count="5">
    <mergeCell ref="A1:E1"/>
    <mergeCell ref="B10:B11"/>
    <mergeCell ref="C10:C11"/>
    <mergeCell ref="D10:D11"/>
    <mergeCell ref="E10:E11"/>
  </mergeCells>
  <printOptions/>
  <pageMargins left="0.7" right="0.7" top="0.5" bottom="0.5" header="0.3" footer="0.3"/>
  <pageSetup horizontalDpi="1200" verticalDpi="1200" orientation="landscape" r:id="rId1"/>
  <headerFooter>
    <oddHeader>&amp;L2009 Master Plan Annual Update Data Section</oddHeader>
    <oddFooter>&amp;LSt. Mary's&amp;RData Section Page:&amp;P</oddFooter>
  </headerFooter>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3">
      <selection activeCell="J10" sqref="J10"/>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00B050"/>
  </sheetPr>
  <dimension ref="A1:O38"/>
  <sheetViews>
    <sheetView view="pageLayout" workbookViewId="0" topLeftCell="A31">
      <selection activeCell="A6" sqref="A6:I6"/>
    </sheetView>
  </sheetViews>
  <sheetFormatPr defaultColWidth="9.140625" defaultRowHeight="12.75"/>
  <cols>
    <col min="1" max="1" width="5.28125" style="706" customWidth="1"/>
    <col min="2" max="2" width="13.00390625" style="199" customWidth="1"/>
    <col min="3" max="4" width="9.140625" style="199" customWidth="1"/>
    <col min="5" max="5" width="4.8515625" style="199" customWidth="1"/>
    <col min="6" max="6" width="13.7109375" style="199" customWidth="1"/>
    <col min="7" max="7" width="13.28125" style="199" customWidth="1"/>
    <col min="8" max="8" width="12.28125" style="199" customWidth="1"/>
    <col min="9" max="9" width="9.57421875" style="199" bestFit="1" customWidth="1"/>
    <col min="10" max="16384" width="9.140625" style="199" customWidth="1"/>
  </cols>
  <sheetData>
    <row r="1" spans="1:9" ht="15.75">
      <c r="A1" s="677" t="s">
        <v>586</v>
      </c>
      <c r="B1" s="678"/>
      <c r="C1" s="678"/>
      <c r="D1" s="678"/>
      <c r="E1" s="678"/>
      <c r="F1" s="678"/>
      <c r="G1" s="678"/>
      <c r="H1" s="678"/>
      <c r="I1" s="679"/>
    </row>
    <row r="2" spans="1:9" ht="15">
      <c r="A2" s="759" t="s">
        <v>487</v>
      </c>
      <c r="B2" s="760"/>
      <c r="C2" s="760"/>
      <c r="D2" s="760"/>
      <c r="E2" s="760"/>
      <c r="F2" s="760"/>
      <c r="G2" s="680"/>
      <c r="H2" s="680"/>
      <c r="I2" s="681"/>
    </row>
    <row r="3" spans="1:9" ht="15" customHeight="1" thickBot="1">
      <c r="A3" s="761"/>
      <c r="B3" s="762"/>
      <c r="C3" s="762"/>
      <c r="D3" s="762"/>
      <c r="E3" s="762"/>
      <c r="F3" s="762"/>
      <c r="G3" s="682"/>
      <c r="H3" s="682"/>
      <c r="I3" s="683"/>
    </row>
    <row r="4" spans="1:9" ht="15" customHeight="1">
      <c r="A4" s="684"/>
      <c r="B4" s="685"/>
      <c r="C4" s="685"/>
      <c r="D4" s="685"/>
      <c r="E4" s="685"/>
      <c r="F4" s="686"/>
      <c r="G4" s="686"/>
      <c r="H4" s="686"/>
      <c r="I4" s="687"/>
    </row>
    <row r="5" spans="1:9" ht="15">
      <c r="A5" s="688"/>
      <c r="B5" s="685"/>
      <c r="C5" s="685"/>
      <c r="D5" s="685"/>
      <c r="E5" s="685"/>
      <c r="F5" s="686"/>
      <c r="G5" s="686"/>
      <c r="H5" s="686"/>
      <c r="I5" s="687"/>
    </row>
    <row r="6" spans="1:9" ht="15">
      <c r="A6" s="763" t="s">
        <v>587</v>
      </c>
      <c r="B6" s="764"/>
      <c r="C6" s="764"/>
      <c r="D6" s="764"/>
      <c r="E6" s="764"/>
      <c r="F6" s="764"/>
      <c r="G6" s="764"/>
      <c r="H6" s="764"/>
      <c r="I6" s="765"/>
    </row>
    <row r="7" spans="1:9" ht="15">
      <c r="A7" s="684"/>
      <c r="B7" s="686"/>
      <c r="C7" s="686"/>
      <c r="D7" s="686"/>
      <c r="E7" s="686"/>
      <c r="F7" s="686"/>
      <c r="G7" s="686"/>
      <c r="H7" s="686"/>
      <c r="I7" s="687"/>
    </row>
    <row r="8" spans="1:9" ht="15">
      <c r="A8" s="684"/>
      <c r="B8" s="645"/>
      <c r="C8" s="645"/>
      <c r="D8" s="645"/>
      <c r="E8" s="645"/>
      <c r="F8" s="645"/>
      <c r="G8" s="645"/>
      <c r="H8" s="645"/>
      <c r="I8" s="687"/>
    </row>
    <row r="9" spans="1:9" ht="15" customHeight="1">
      <c r="A9" s="766" t="s">
        <v>588</v>
      </c>
      <c r="B9" s="767"/>
      <c r="C9" s="767"/>
      <c r="D9" s="767"/>
      <c r="E9" s="768"/>
      <c r="F9" s="775" t="s">
        <v>589</v>
      </c>
      <c r="G9" s="775" t="s">
        <v>590</v>
      </c>
      <c r="H9" s="775" t="s">
        <v>591</v>
      </c>
      <c r="I9" s="778" t="s">
        <v>592</v>
      </c>
    </row>
    <row r="10" spans="1:9" ht="15">
      <c r="A10" s="769"/>
      <c r="B10" s="770"/>
      <c r="C10" s="770"/>
      <c r="D10" s="770"/>
      <c r="E10" s="771"/>
      <c r="F10" s="776"/>
      <c r="G10" s="776"/>
      <c r="H10" s="776"/>
      <c r="I10" s="779"/>
    </row>
    <row r="11" spans="1:9" ht="30">
      <c r="A11" s="772"/>
      <c r="B11" s="773"/>
      <c r="C11" s="773"/>
      <c r="D11" s="773"/>
      <c r="E11" s="774"/>
      <c r="F11" s="777"/>
      <c r="G11" s="777"/>
      <c r="H11" s="777"/>
      <c r="I11" s="689" t="s">
        <v>593</v>
      </c>
    </row>
    <row r="12" spans="1:9" ht="15">
      <c r="A12" s="690">
        <v>201</v>
      </c>
      <c r="B12" s="658" t="s">
        <v>594</v>
      </c>
      <c r="C12" s="691"/>
      <c r="D12" s="691"/>
      <c r="E12" s="692"/>
      <c r="F12" s="642">
        <v>3962957</v>
      </c>
      <c r="G12" s="642">
        <f>84183.42+4077870.06+91288.24</f>
        <v>4253341.72</v>
      </c>
      <c r="H12" s="642">
        <v>3880395</v>
      </c>
      <c r="I12" s="693">
        <v>39</v>
      </c>
    </row>
    <row r="13" spans="1:9" ht="15">
      <c r="A13" s="690">
        <v>202</v>
      </c>
      <c r="B13" s="658" t="s">
        <v>595</v>
      </c>
      <c r="C13" s="691"/>
      <c r="D13" s="691"/>
      <c r="E13" s="692"/>
      <c r="F13" s="694"/>
      <c r="G13" s="694"/>
      <c r="H13" s="694"/>
      <c r="I13" s="693"/>
    </row>
    <row r="14" spans="1:9" ht="15">
      <c r="A14" s="695"/>
      <c r="B14" s="696" t="s">
        <v>596</v>
      </c>
      <c r="C14" s="251"/>
      <c r="D14" s="251"/>
      <c r="E14" s="251"/>
      <c r="F14" s="642">
        <v>9138943</v>
      </c>
      <c r="G14" s="642">
        <f>153334.68+8375858.44+286738.76</f>
        <v>8815931.88</v>
      </c>
      <c r="H14" s="642">
        <v>9318819</v>
      </c>
      <c r="I14" s="693">
        <v>140</v>
      </c>
    </row>
    <row r="15" spans="1:9" ht="15">
      <c r="A15" s="695"/>
      <c r="B15" s="696" t="s">
        <v>597</v>
      </c>
      <c r="C15" s="251"/>
      <c r="D15" s="251"/>
      <c r="E15" s="251"/>
      <c r="F15" s="642">
        <v>3533169</v>
      </c>
      <c r="G15" s="642">
        <f>17459.15+3525886.9+179697.1</f>
        <v>3723043.15</v>
      </c>
      <c r="H15" s="642">
        <v>3730319</v>
      </c>
      <c r="I15" s="693">
        <v>44</v>
      </c>
    </row>
    <row r="16" spans="1:9" ht="15">
      <c r="A16" s="695">
        <v>203</v>
      </c>
      <c r="B16" s="657" t="s">
        <v>598</v>
      </c>
      <c r="C16" s="251"/>
      <c r="D16" s="251"/>
      <c r="E16" s="251"/>
      <c r="F16" s="655">
        <v>70685914</v>
      </c>
      <c r="G16" s="655">
        <f>67474338.53+2237290.94+22025.51</f>
        <v>69733654.98</v>
      </c>
      <c r="H16" s="655">
        <v>70969379</v>
      </c>
      <c r="I16" s="693">
        <v>1240.26</v>
      </c>
    </row>
    <row r="17" spans="1:9" ht="15">
      <c r="A17" s="695">
        <v>204</v>
      </c>
      <c r="B17" s="657" t="s">
        <v>599</v>
      </c>
      <c r="C17" s="251"/>
      <c r="D17" s="251"/>
      <c r="E17" s="251"/>
      <c r="F17" s="655">
        <v>4478835</v>
      </c>
      <c r="G17" s="655">
        <f>181495.37+3869204.06+406745.2+121.31</f>
        <v>4457565.9399999995</v>
      </c>
      <c r="H17" s="655">
        <v>6281546</v>
      </c>
      <c r="I17" s="693"/>
    </row>
    <row r="18" spans="1:9" ht="15">
      <c r="A18" s="695">
        <v>205</v>
      </c>
      <c r="B18" s="657" t="s">
        <v>600</v>
      </c>
      <c r="C18" s="251"/>
      <c r="D18" s="251"/>
      <c r="E18" s="251"/>
      <c r="F18" s="655">
        <v>1710350</v>
      </c>
      <c r="G18" s="655">
        <f>6000+686065.1+658322.12+310.08</f>
        <v>1350697.3</v>
      </c>
      <c r="H18" s="655">
        <v>6520225</v>
      </c>
      <c r="I18" s="693"/>
    </row>
    <row r="19" spans="1:9" ht="15">
      <c r="A19" s="695">
        <v>206</v>
      </c>
      <c r="B19" s="657" t="s">
        <v>10</v>
      </c>
      <c r="C19" s="251"/>
      <c r="D19" s="251"/>
      <c r="E19" s="251"/>
      <c r="F19" s="655">
        <v>19317112</v>
      </c>
      <c r="G19" s="655">
        <f>1831.54+16675037.14+2320556.38</f>
        <v>18997425.06</v>
      </c>
      <c r="H19" s="655">
        <v>20619461</v>
      </c>
      <c r="I19" s="693">
        <v>322.1</v>
      </c>
    </row>
    <row r="20" spans="1:9" ht="15">
      <c r="A20" s="695">
        <v>207</v>
      </c>
      <c r="B20" s="657" t="s">
        <v>601</v>
      </c>
      <c r="C20" s="251"/>
      <c r="D20" s="251"/>
      <c r="E20" s="251"/>
      <c r="F20" s="642">
        <v>1290336</v>
      </c>
      <c r="G20" s="642">
        <f>18864.5+1168385.09+15344.9</f>
        <v>1202594.49</v>
      </c>
      <c r="H20" s="642">
        <v>1130057</v>
      </c>
      <c r="I20" s="693">
        <v>14.7</v>
      </c>
    </row>
    <row r="21" spans="1:9" ht="15">
      <c r="A21" s="695">
        <v>208</v>
      </c>
      <c r="B21" s="657" t="s">
        <v>602</v>
      </c>
      <c r="C21" s="251"/>
      <c r="D21" s="251"/>
      <c r="E21" s="251"/>
      <c r="F21" s="642">
        <v>1701796</v>
      </c>
      <c r="G21" s="642">
        <f>4893.9+1596676.9+175266</f>
        <v>1776836.7999999998</v>
      </c>
      <c r="H21" s="642">
        <v>1739029</v>
      </c>
      <c r="I21" s="693">
        <v>34</v>
      </c>
    </row>
    <row r="22" spans="1:9" ht="15">
      <c r="A22" s="695">
        <v>209</v>
      </c>
      <c r="B22" s="657" t="s">
        <v>603</v>
      </c>
      <c r="C22" s="251"/>
      <c r="D22" s="251"/>
      <c r="E22" s="251"/>
      <c r="F22" s="642">
        <v>13767660</v>
      </c>
      <c r="G22" s="642">
        <f>100312.84+13265907.97+190765.96</f>
        <v>13556986.770000001</v>
      </c>
      <c r="H22" s="642">
        <v>14296810</v>
      </c>
      <c r="I22" s="693">
        <v>23.5</v>
      </c>
    </row>
    <row r="23" spans="1:9" ht="15">
      <c r="A23" s="695">
        <v>210</v>
      </c>
      <c r="B23" s="657" t="s">
        <v>604</v>
      </c>
      <c r="C23" s="251"/>
      <c r="D23" s="251"/>
      <c r="E23" s="251"/>
      <c r="F23" s="642">
        <v>14007698</v>
      </c>
      <c r="G23" s="642">
        <f>370466.48+13094865.91+24524.96</f>
        <v>13489857.350000001</v>
      </c>
      <c r="H23" s="642">
        <v>14058691</v>
      </c>
      <c r="I23" s="693">
        <v>161.5</v>
      </c>
    </row>
    <row r="24" spans="1:9" ht="15">
      <c r="A24" s="695">
        <v>211</v>
      </c>
      <c r="B24" s="657" t="s">
        <v>605</v>
      </c>
      <c r="C24" s="251"/>
      <c r="D24" s="251"/>
      <c r="E24" s="251"/>
      <c r="F24" s="642">
        <v>3675175</v>
      </c>
      <c r="G24" s="642">
        <f>143523.52+3755588.83</f>
        <v>3899112.35</v>
      </c>
      <c r="H24" s="642">
        <v>3599914</v>
      </c>
      <c r="I24" s="693">
        <v>43.2</v>
      </c>
    </row>
    <row r="25" spans="1:9" ht="15">
      <c r="A25" s="695">
        <v>212</v>
      </c>
      <c r="B25" s="657" t="s">
        <v>606</v>
      </c>
      <c r="C25" s="251"/>
      <c r="D25" s="251"/>
      <c r="E25" s="251"/>
      <c r="F25" s="697">
        <v>41416869</v>
      </c>
      <c r="G25" s="697">
        <f>34480126.88+1484831.56+12169.15</f>
        <v>35977127.59</v>
      </c>
      <c r="H25" s="697">
        <v>35173550</v>
      </c>
      <c r="I25" s="693"/>
    </row>
    <row r="26" spans="1:9" ht="15">
      <c r="A26" s="695">
        <v>213</v>
      </c>
      <c r="B26" s="657" t="s">
        <v>607</v>
      </c>
      <c r="C26" s="251"/>
      <c r="D26" s="251"/>
      <c r="E26" s="251"/>
      <c r="F26" s="697">
        <v>0</v>
      </c>
      <c r="G26" s="697">
        <v>0</v>
      </c>
      <c r="H26" s="697">
        <v>0</v>
      </c>
      <c r="I26" s="693"/>
    </row>
    <row r="27" spans="1:9" ht="15">
      <c r="A27" s="695">
        <v>214</v>
      </c>
      <c r="B27" s="657" t="s">
        <v>608</v>
      </c>
      <c r="C27" s="251"/>
      <c r="D27" s="251"/>
      <c r="E27" s="251"/>
      <c r="F27" s="655">
        <v>0</v>
      </c>
      <c r="G27" s="655">
        <v>20198.06</v>
      </c>
      <c r="H27" s="655">
        <v>119296</v>
      </c>
      <c r="I27" s="693"/>
    </row>
    <row r="28" spans="1:9" ht="15.75" customHeight="1">
      <c r="A28" s="695">
        <v>215</v>
      </c>
      <c r="B28" s="657" t="s">
        <v>609</v>
      </c>
      <c r="C28" s="251"/>
      <c r="D28" s="251"/>
      <c r="E28" s="251"/>
      <c r="F28" s="655">
        <v>1135339</v>
      </c>
      <c r="G28" s="655">
        <f>1474.01+1133603.6</f>
        <v>1135077.61</v>
      </c>
      <c r="H28" s="655">
        <v>4203893</v>
      </c>
      <c r="I28" s="693">
        <v>8.5</v>
      </c>
    </row>
    <row r="29" spans="1:15" ht="15">
      <c r="A29" s="695"/>
      <c r="B29" s="657" t="s">
        <v>610</v>
      </c>
      <c r="C29" s="251"/>
      <c r="D29" s="251"/>
      <c r="E29" s="251"/>
      <c r="F29" s="655"/>
      <c r="G29" s="655"/>
      <c r="H29" s="655"/>
      <c r="I29" s="693"/>
      <c r="O29" s="246"/>
    </row>
    <row r="30" spans="1:15" ht="15">
      <c r="A30" s="698" t="s">
        <v>611</v>
      </c>
      <c r="B30" s="699"/>
      <c r="C30" s="251"/>
      <c r="D30" s="629"/>
      <c r="E30" s="629"/>
      <c r="F30" s="631">
        <f>SUM(F12:F29)</f>
        <v>189822153</v>
      </c>
      <c r="G30" s="631">
        <f>SUM(G12:G29)</f>
        <v>182389451.05</v>
      </c>
      <c r="H30" s="631">
        <f>SUM(H12:H29)</f>
        <v>195641384</v>
      </c>
      <c r="I30" s="700">
        <f>SUM(I12:I29)</f>
        <v>2070.76</v>
      </c>
      <c r="O30" s="246"/>
    </row>
    <row r="31" spans="1:9" ht="15">
      <c r="A31" s="684"/>
      <c r="B31" s="686"/>
      <c r="C31" s="701"/>
      <c r="D31" s="645"/>
      <c r="E31" s="645"/>
      <c r="F31" s="702"/>
      <c r="G31" s="702"/>
      <c r="H31" s="702"/>
      <c r="I31" s="687"/>
    </row>
    <row r="32" spans="1:9" ht="15">
      <c r="A32" s="754" t="s">
        <v>612</v>
      </c>
      <c r="B32" s="755"/>
      <c r="C32" s="755"/>
      <c r="D32" s="755"/>
      <c r="E32" s="755"/>
      <c r="F32" s="755"/>
      <c r="G32" s="755"/>
      <c r="H32" s="755"/>
      <c r="I32" s="687"/>
    </row>
    <row r="33" spans="1:9" ht="15">
      <c r="A33" s="684"/>
      <c r="B33" s="703"/>
      <c r="C33" s="703"/>
      <c r="D33" s="703"/>
      <c r="E33" s="703"/>
      <c r="F33" s="703"/>
      <c r="G33" s="686"/>
      <c r="H33" s="686"/>
      <c r="I33" s="687"/>
    </row>
    <row r="34" spans="1:9" ht="15.75" thickBot="1">
      <c r="A34" s="756" t="s">
        <v>613</v>
      </c>
      <c r="B34" s="757"/>
      <c r="C34" s="757"/>
      <c r="D34" s="757"/>
      <c r="E34" s="757"/>
      <c r="F34" s="757"/>
      <c r="G34" s="757"/>
      <c r="H34" s="757"/>
      <c r="I34" s="758"/>
    </row>
    <row r="35" spans="1:9" ht="15.75">
      <c r="A35" s="704"/>
      <c r="B35" s="705"/>
      <c r="C35" s="705"/>
      <c r="D35" s="705"/>
      <c r="E35" s="705"/>
      <c r="F35" s="705"/>
      <c r="G35" s="705"/>
      <c r="H35" s="705"/>
      <c r="I35" s="705"/>
    </row>
    <row r="36" spans="1:9" ht="15.75">
      <c r="A36" s="704"/>
      <c r="B36" s="705"/>
      <c r="C36" s="705"/>
      <c r="D36" s="705"/>
      <c r="E36" s="705"/>
      <c r="F36" s="705"/>
      <c r="G36" s="705"/>
      <c r="H36" s="705"/>
      <c r="I36" s="705"/>
    </row>
    <row r="37" spans="1:9" ht="15.75">
      <c r="A37" s="704"/>
      <c r="B37" s="705"/>
      <c r="C37" s="705"/>
      <c r="D37" s="705"/>
      <c r="E37" s="705"/>
      <c r="F37" s="705"/>
      <c r="G37" s="705"/>
      <c r="H37" s="705"/>
      <c r="I37" s="705"/>
    </row>
    <row r="38" spans="1:9" ht="15.75">
      <c r="A38" s="704" t="s">
        <v>585</v>
      </c>
      <c r="B38" s="705"/>
      <c r="C38" s="705"/>
      <c r="D38" s="705"/>
      <c r="E38" s="705"/>
      <c r="F38" s="705"/>
      <c r="G38" s="705"/>
      <c r="H38" s="705"/>
      <c r="I38" s="705"/>
    </row>
  </sheetData>
  <sheetProtection/>
  <mergeCells count="9">
    <mergeCell ref="A32:H32"/>
    <mergeCell ref="A34:I34"/>
    <mergeCell ref="A2:F3"/>
    <mergeCell ref="A6:I6"/>
    <mergeCell ref="A9:E11"/>
    <mergeCell ref="F9:F11"/>
    <mergeCell ref="G9:G11"/>
    <mergeCell ref="H9:H11"/>
    <mergeCell ref="I9:I10"/>
  </mergeCells>
  <printOptions/>
  <pageMargins left="0.7" right="0.7" top="0.5" bottom="0.5" header="0.3" footer="0.3"/>
  <pageSetup horizontalDpi="600" verticalDpi="600" orientation="portrait" r:id="rId1"/>
  <headerFooter>
    <oddHeader>&amp;L2009 Master Plan Annual Update Finance Section</oddHeader>
    <oddFooter>&amp;LSt. Mary's&amp;RData Section Page: &amp;P</oddFooter>
  </headerFooter>
</worksheet>
</file>

<file path=xl/worksheets/sheet5.xml><?xml version="1.0" encoding="utf-8"?>
<worksheet xmlns="http://schemas.openxmlformats.org/spreadsheetml/2006/main" xmlns:r="http://schemas.openxmlformats.org/officeDocument/2006/relationships">
  <sheetPr>
    <tabColor rgb="FF00B050"/>
  </sheetPr>
  <dimension ref="A1:C29"/>
  <sheetViews>
    <sheetView view="pageLayout" workbookViewId="0" topLeftCell="A31">
      <selection activeCell="D16" sqref="D16"/>
    </sheetView>
  </sheetViews>
  <sheetFormatPr defaultColWidth="9.140625" defaultRowHeight="12.75"/>
  <cols>
    <col min="1" max="1" width="38.8515625" style="199" customWidth="1"/>
    <col min="2" max="2" width="13.7109375" style="199" customWidth="1"/>
    <col min="3" max="3" width="14.28125" style="199" customWidth="1"/>
    <col min="4" max="16384" width="9.140625" style="199" customWidth="1"/>
  </cols>
  <sheetData>
    <row r="1" spans="1:3" ht="15">
      <c r="A1" s="723" t="s">
        <v>633</v>
      </c>
      <c r="B1" s="722"/>
      <c r="C1" s="721"/>
    </row>
    <row r="2" spans="1:3" ht="15">
      <c r="A2" s="759" t="s">
        <v>487</v>
      </c>
      <c r="B2" s="784"/>
      <c r="C2" s="720"/>
    </row>
    <row r="3" spans="1:3" ht="15.75" thickBot="1">
      <c r="A3" s="785"/>
      <c r="B3" s="786"/>
      <c r="C3" s="719"/>
    </row>
    <row r="4" spans="1:3" ht="15">
      <c r="A4" s="718"/>
      <c r="B4" s="686"/>
      <c r="C4" s="716"/>
    </row>
    <row r="5" spans="1:3" ht="15">
      <c r="A5" s="787"/>
      <c r="B5" s="788"/>
      <c r="C5" s="716"/>
    </row>
    <row r="6" spans="1:3" ht="15">
      <c r="A6" s="717"/>
      <c r="B6" s="686"/>
      <c r="C6" s="716"/>
    </row>
    <row r="7" spans="1:3" ht="15">
      <c r="A7" s="789" t="s">
        <v>632</v>
      </c>
      <c r="B7" s="791" t="s">
        <v>631</v>
      </c>
      <c r="C7" s="780" t="s">
        <v>593</v>
      </c>
    </row>
    <row r="8" spans="1:3" ht="15">
      <c r="A8" s="790"/>
      <c r="B8" s="791"/>
      <c r="C8" s="780"/>
    </row>
    <row r="9" spans="1:3" ht="15">
      <c r="A9" s="715" t="s">
        <v>630</v>
      </c>
      <c r="B9" s="714">
        <v>1</v>
      </c>
      <c r="C9" s="713">
        <v>1</v>
      </c>
    </row>
    <row r="10" spans="1:3" ht="15">
      <c r="A10" s="715" t="s">
        <v>629</v>
      </c>
      <c r="B10" s="714">
        <v>61.92</v>
      </c>
      <c r="C10" s="713">
        <v>63.92</v>
      </c>
    </row>
    <row r="11" spans="1:3" ht="15">
      <c r="A11" s="715" t="s">
        <v>628</v>
      </c>
      <c r="B11" s="714">
        <v>26</v>
      </c>
      <c r="C11" s="713">
        <v>26</v>
      </c>
    </row>
    <row r="12" spans="1:3" ht="15">
      <c r="A12" s="715" t="s">
        <v>627</v>
      </c>
      <c r="B12" s="714">
        <v>37</v>
      </c>
      <c r="C12" s="713">
        <v>41</v>
      </c>
    </row>
    <row r="13" spans="1:3" ht="15">
      <c r="A13" s="715" t="s">
        <v>626</v>
      </c>
      <c r="B13" s="714">
        <v>1139.25</v>
      </c>
      <c r="C13" s="713">
        <v>1164.45</v>
      </c>
    </row>
    <row r="14" spans="1:3" ht="15">
      <c r="A14" s="715" t="s">
        <v>625</v>
      </c>
      <c r="B14" s="714">
        <v>24</v>
      </c>
      <c r="C14" s="713">
        <v>23</v>
      </c>
    </row>
    <row r="15" spans="1:3" ht="15">
      <c r="A15" s="715" t="s">
        <v>624</v>
      </c>
      <c r="B15" s="714">
        <v>41.6</v>
      </c>
      <c r="C15" s="713">
        <v>43</v>
      </c>
    </row>
    <row r="16" spans="1:3" ht="15">
      <c r="A16" s="715" t="s">
        <v>623</v>
      </c>
      <c r="B16" s="714">
        <v>26.9</v>
      </c>
      <c r="C16" s="713">
        <v>28.2</v>
      </c>
    </row>
    <row r="17" spans="1:3" ht="15">
      <c r="A17" s="715" t="s">
        <v>622</v>
      </c>
      <c r="B17" s="714">
        <v>8.75</v>
      </c>
      <c r="C17" s="713">
        <v>8.75</v>
      </c>
    </row>
    <row r="18" spans="1:3" ht="15">
      <c r="A18" s="715" t="s">
        <v>621</v>
      </c>
      <c r="B18" s="714">
        <v>7.9</v>
      </c>
      <c r="C18" s="713">
        <v>7</v>
      </c>
    </row>
    <row r="19" spans="1:3" ht="15">
      <c r="A19" s="715" t="s">
        <v>620</v>
      </c>
      <c r="B19" s="714">
        <v>32</v>
      </c>
      <c r="C19" s="713">
        <v>33</v>
      </c>
    </row>
    <row r="20" spans="1:3" ht="15">
      <c r="A20" s="715" t="s">
        <v>619</v>
      </c>
      <c r="B20" s="714">
        <v>15</v>
      </c>
      <c r="C20" s="713">
        <v>16</v>
      </c>
    </row>
    <row r="21" spans="1:3" ht="15">
      <c r="A21" s="715" t="s">
        <v>618</v>
      </c>
      <c r="B21" s="714">
        <v>107.2</v>
      </c>
      <c r="C21" s="713">
        <v>109.7</v>
      </c>
    </row>
    <row r="22" spans="1:3" ht="15">
      <c r="A22" s="715" t="s">
        <v>617</v>
      </c>
      <c r="B22" s="714">
        <v>9</v>
      </c>
      <c r="C22" s="713">
        <v>8</v>
      </c>
    </row>
    <row r="23" spans="1:3" ht="15">
      <c r="A23" s="715" t="s">
        <v>616</v>
      </c>
      <c r="B23" s="714">
        <v>272</v>
      </c>
      <c r="C23" s="713">
        <v>283.04</v>
      </c>
    </row>
    <row r="24" spans="1:3" ht="15">
      <c r="A24" s="715" t="s">
        <v>615</v>
      </c>
      <c r="B24" s="714">
        <v>214.2</v>
      </c>
      <c r="C24" s="713">
        <v>214.7</v>
      </c>
    </row>
    <row r="25" spans="1:3" ht="15">
      <c r="A25" s="712" t="s">
        <v>614</v>
      </c>
      <c r="B25" s="711">
        <f>SUM(B9:B24)</f>
        <v>2023.7200000000003</v>
      </c>
      <c r="C25" s="711">
        <f>SUM(C9:C24)</f>
        <v>2070.76</v>
      </c>
    </row>
    <row r="26" spans="1:3" ht="15">
      <c r="A26" s="710"/>
      <c r="B26" s="702"/>
      <c r="C26" s="386"/>
    </row>
    <row r="27" spans="1:3" ht="15">
      <c r="A27" s="781"/>
      <c r="B27" s="782"/>
      <c r="C27" s="783"/>
    </row>
    <row r="28" spans="1:3" ht="15">
      <c r="A28" s="710"/>
      <c r="B28" s="702"/>
      <c r="C28" s="386"/>
    </row>
    <row r="29" spans="1:3" ht="15.75" thickBot="1">
      <c r="A29" s="709" t="s">
        <v>585</v>
      </c>
      <c r="B29" s="708"/>
      <c r="C29" s="707"/>
    </row>
  </sheetData>
  <sheetProtection/>
  <mergeCells count="6">
    <mergeCell ref="C7:C8"/>
    <mergeCell ref="A27:C27"/>
    <mergeCell ref="A2:B3"/>
    <mergeCell ref="A5:B5"/>
    <mergeCell ref="A7:A8"/>
    <mergeCell ref="B7:B8"/>
  </mergeCells>
  <printOptions/>
  <pageMargins left="0.7" right="0.7" top="0.5" bottom="0.5" header="0.3" footer="0.3"/>
  <pageSetup horizontalDpi="600" verticalDpi="600" orientation="portrait" r:id="rId1"/>
  <headerFooter>
    <oddHeader>&amp;L2009 Master Plan Annual Update Finance  Section</oddHeader>
    <oddFooter>&amp;LSt. Mary's&amp;RData Section Page: &amp;P</oddFooter>
  </headerFooter>
</worksheet>
</file>

<file path=xl/worksheets/sheet6.xml><?xml version="1.0" encoding="utf-8"?>
<worksheet xmlns="http://schemas.openxmlformats.org/spreadsheetml/2006/main" xmlns:r="http://schemas.openxmlformats.org/officeDocument/2006/relationships">
  <sheetPr>
    <tabColor rgb="FF00B0F0"/>
  </sheetPr>
  <dimension ref="A1:Q46"/>
  <sheetViews>
    <sheetView view="pageLayout" workbookViewId="0" topLeftCell="A1">
      <selection activeCell="S23" sqref="S23"/>
    </sheetView>
  </sheetViews>
  <sheetFormatPr defaultColWidth="9.140625" defaultRowHeight="12.75"/>
  <cols>
    <col min="1" max="1" width="16.7109375" style="21" customWidth="1"/>
    <col min="2" max="2" width="9.140625" style="21" customWidth="1"/>
    <col min="3" max="4" width="7.7109375" style="21" customWidth="1"/>
    <col min="5" max="5" width="7.7109375" style="32" customWidth="1"/>
    <col min="6" max="7" width="7.7109375" style="21" customWidth="1"/>
    <col min="8" max="8" width="7.7109375" style="32" customWidth="1"/>
    <col min="9" max="10" width="7.7109375" style="21" customWidth="1"/>
    <col min="11" max="11" width="7.7109375" style="32" customWidth="1"/>
    <col min="12" max="14" width="7.7109375" style="21" customWidth="1"/>
    <col min="15" max="16384" width="9.140625" style="21" customWidth="1"/>
  </cols>
  <sheetData>
    <row r="1" spans="1:17" ht="18" customHeight="1" thickBot="1">
      <c r="A1" s="820" t="s">
        <v>123</v>
      </c>
      <c r="B1" s="821"/>
      <c r="C1" s="821"/>
      <c r="D1" s="821"/>
      <c r="E1" s="821"/>
      <c r="F1" s="821"/>
      <c r="G1" s="821"/>
      <c r="H1" s="821"/>
      <c r="I1" s="821"/>
      <c r="J1" s="821"/>
      <c r="K1" s="821"/>
      <c r="L1" s="821"/>
      <c r="M1" s="821"/>
      <c r="N1" s="822"/>
      <c r="O1" s="792"/>
      <c r="P1" s="815"/>
      <c r="Q1" s="816"/>
    </row>
    <row r="2" spans="1:17" ht="12.75">
      <c r="A2" s="823" t="s">
        <v>12</v>
      </c>
      <c r="B2" s="824"/>
      <c r="C2" s="807">
        <v>2005</v>
      </c>
      <c r="D2" s="807"/>
      <c r="E2" s="807"/>
      <c r="F2" s="807">
        <v>2006</v>
      </c>
      <c r="G2" s="807"/>
      <c r="H2" s="807"/>
      <c r="I2" s="807">
        <v>2007</v>
      </c>
      <c r="J2" s="807"/>
      <c r="K2" s="807"/>
      <c r="L2" s="807">
        <v>2008</v>
      </c>
      <c r="M2" s="807"/>
      <c r="N2" s="814"/>
      <c r="O2" s="804">
        <v>2009</v>
      </c>
      <c r="P2" s="805"/>
      <c r="Q2" s="806"/>
    </row>
    <row r="3" spans="1:17" ht="12.75">
      <c r="A3" s="812"/>
      <c r="B3" s="813"/>
      <c r="C3" s="22" t="s">
        <v>0</v>
      </c>
      <c r="D3" s="22" t="s">
        <v>1</v>
      </c>
      <c r="E3" s="23" t="s">
        <v>2</v>
      </c>
      <c r="F3" s="22" t="s">
        <v>0</v>
      </c>
      <c r="G3" s="22" t="s">
        <v>1</v>
      </c>
      <c r="H3" s="23" t="s">
        <v>2</v>
      </c>
      <c r="I3" s="22" t="s">
        <v>0</v>
      </c>
      <c r="J3" s="22" t="s">
        <v>1</v>
      </c>
      <c r="K3" s="23" t="s">
        <v>2</v>
      </c>
      <c r="L3" s="22" t="s">
        <v>0</v>
      </c>
      <c r="M3" s="22" t="s">
        <v>1</v>
      </c>
      <c r="N3" s="24" t="s">
        <v>2</v>
      </c>
      <c r="O3" s="191" t="s">
        <v>0</v>
      </c>
      <c r="P3" s="22" t="s">
        <v>1</v>
      </c>
      <c r="Q3" s="192" t="s">
        <v>2</v>
      </c>
    </row>
    <row r="4" spans="1:17" ht="12.75">
      <c r="A4" s="800" t="s">
        <v>4</v>
      </c>
      <c r="B4" s="801"/>
      <c r="C4" s="110">
        <v>3489</v>
      </c>
      <c r="D4" s="110">
        <v>2743</v>
      </c>
      <c r="E4" s="111" t="s">
        <v>149</v>
      </c>
      <c r="F4" s="110">
        <v>3431</v>
      </c>
      <c r="G4" s="110">
        <v>2769</v>
      </c>
      <c r="H4" s="111" t="s">
        <v>150</v>
      </c>
      <c r="I4" s="110">
        <v>3392</v>
      </c>
      <c r="J4" s="110">
        <v>2875</v>
      </c>
      <c r="K4" s="111" t="s">
        <v>151</v>
      </c>
      <c r="L4" s="112">
        <v>3435</v>
      </c>
      <c r="M4" s="112">
        <v>3074</v>
      </c>
      <c r="N4" s="111">
        <v>0.895</v>
      </c>
      <c r="O4" s="193">
        <v>3394</v>
      </c>
      <c r="P4" s="194">
        <v>3048</v>
      </c>
      <c r="Q4" s="195">
        <v>89.8</v>
      </c>
    </row>
    <row r="5" spans="1:17" ht="12.75">
      <c r="A5" s="800" t="s">
        <v>3</v>
      </c>
      <c r="B5" s="801"/>
      <c r="C5" s="110">
        <v>657</v>
      </c>
      <c r="D5" s="110">
        <v>368</v>
      </c>
      <c r="E5" s="111" t="s">
        <v>152</v>
      </c>
      <c r="F5" s="110">
        <v>631</v>
      </c>
      <c r="G5" s="110">
        <v>364</v>
      </c>
      <c r="H5" s="111" t="s">
        <v>153</v>
      </c>
      <c r="I5" s="110">
        <v>664</v>
      </c>
      <c r="J5" s="110">
        <v>438</v>
      </c>
      <c r="K5" s="111" t="s">
        <v>154</v>
      </c>
      <c r="L5" s="112">
        <v>660</v>
      </c>
      <c r="M5" s="112">
        <v>509</v>
      </c>
      <c r="N5" s="111">
        <v>0.771</v>
      </c>
      <c r="O5" s="193">
        <v>709</v>
      </c>
      <c r="P5" s="194">
        <v>543</v>
      </c>
      <c r="Q5" s="195">
        <v>76.6</v>
      </c>
    </row>
    <row r="6" spans="1:17" ht="12.75">
      <c r="A6" s="800" t="s">
        <v>5</v>
      </c>
      <c r="B6" s="801"/>
      <c r="C6" s="110">
        <v>27</v>
      </c>
      <c r="D6" s="110">
        <v>22</v>
      </c>
      <c r="E6" s="111" t="s">
        <v>155</v>
      </c>
      <c r="F6" s="110">
        <v>19</v>
      </c>
      <c r="G6" s="110">
        <v>14</v>
      </c>
      <c r="H6" s="111" t="s">
        <v>156</v>
      </c>
      <c r="I6" s="110">
        <v>17</v>
      </c>
      <c r="J6" s="110">
        <v>14</v>
      </c>
      <c r="K6" s="111" t="s">
        <v>157</v>
      </c>
      <c r="L6" s="112">
        <v>21</v>
      </c>
      <c r="M6" s="112">
        <v>19</v>
      </c>
      <c r="N6" s="111">
        <v>0.905</v>
      </c>
      <c r="O6" s="193">
        <v>22</v>
      </c>
      <c r="P6" s="194">
        <v>20</v>
      </c>
      <c r="Q6" s="195">
        <v>90.9</v>
      </c>
    </row>
    <row r="7" spans="1:17" ht="12.75">
      <c r="A7" s="800" t="s">
        <v>6</v>
      </c>
      <c r="B7" s="801"/>
      <c r="C7" s="110">
        <v>86</v>
      </c>
      <c r="D7" s="110">
        <v>82</v>
      </c>
      <c r="E7" s="111" t="s">
        <v>158</v>
      </c>
      <c r="F7" s="110">
        <v>84</v>
      </c>
      <c r="G7" s="110">
        <v>78</v>
      </c>
      <c r="H7" s="111" t="s">
        <v>159</v>
      </c>
      <c r="I7" s="110">
        <v>89</v>
      </c>
      <c r="J7" s="110">
        <v>84</v>
      </c>
      <c r="K7" s="111" t="s">
        <v>160</v>
      </c>
      <c r="L7" s="112">
        <v>79</v>
      </c>
      <c r="M7" s="112">
        <v>75</v>
      </c>
      <c r="N7" s="111">
        <v>0.949</v>
      </c>
      <c r="O7" s="193">
        <v>93</v>
      </c>
      <c r="P7" s="194">
        <v>89</v>
      </c>
      <c r="Q7" s="195">
        <v>95.7</v>
      </c>
    </row>
    <row r="8" spans="1:17" ht="12.75">
      <c r="A8" s="800" t="s">
        <v>8</v>
      </c>
      <c r="B8" s="801"/>
      <c r="C8" s="110">
        <v>78</v>
      </c>
      <c r="D8" s="110">
        <v>62</v>
      </c>
      <c r="E8" s="111" t="s">
        <v>161</v>
      </c>
      <c r="F8" s="110">
        <v>82</v>
      </c>
      <c r="G8" s="110">
        <v>65</v>
      </c>
      <c r="H8" s="111" t="s">
        <v>162</v>
      </c>
      <c r="I8" s="110">
        <v>88</v>
      </c>
      <c r="J8" s="110">
        <v>66</v>
      </c>
      <c r="K8" s="111" t="s">
        <v>163</v>
      </c>
      <c r="L8" s="112">
        <v>113</v>
      </c>
      <c r="M8" s="112">
        <v>104</v>
      </c>
      <c r="N8" s="111">
        <v>0.92</v>
      </c>
      <c r="O8" s="193">
        <v>107</v>
      </c>
      <c r="P8" s="194">
        <v>100</v>
      </c>
      <c r="Q8" s="195">
        <v>93.5</v>
      </c>
    </row>
    <row r="9" spans="1:17" ht="12.75">
      <c r="A9" s="808" t="s">
        <v>7</v>
      </c>
      <c r="B9" s="809"/>
      <c r="C9" s="110">
        <v>2641</v>
      </c>
      <c r="D9" s="110">
        <v>2209</v>
      </c>
      <c r="E9" s="111" t="s">
        <v>164</v>
      </c>
      <c r="F9" s="110">
        <v>2615</v>
      </c>
      <c r="G9" s="110">
        <v>2248</v>
      </c>
      <c r="H9" s="111" t="s">
        <v>165</v>
      </c>
      <c r="I9" s="110">
        <v>2534</v>
      </c>
      <c r="J9" s="110">
        <v>2273</v>
      </c>
      <c r="K9" s="111" t="s">
        <v>166</v>
      </c>
      <c r="L9" s="112">
        <v>2562</v>
      </c>
      <c r="M9" s="112">
        <v>2367</v>
      </c>
      <c r="N9" s="111">
        <v>0.924</v>
      </c>
      <c r="O9" s="193">
        <v>2463</v>
      </c>
      <c r="P9" s="194">
        <v>2296</v>
      </c>
      <c r="Q9" s="195">
        <v>93.2</v>
      </c>
    </row>
    <row r="10" spans="1:17" ht="12.75" customHeight="1">
      <c r="A10" s="800" t="s">
        <v>9</v>
      </c>
      <c r="B10" s="801"/>
      <c r="C10" s="110">
        <v>958</v>
      </c>
      <c r="D10" s="110">
        <v>569</v>
      </c>
      <c r="E10" s="111" t="s">
        <v>167</v>
      </c>
      <c r="F10" s="110">
        <v>853</v>
      </c>
      <c r="G10" s="110">
        <v>514</v>
      </c>
      <c r="H10" s="111" t="s">
        <v>168</v>
      </c>
      <c r="I10" s="110">
        <v>835</v>
      </c>
      <c r="J10" s="110">
        <v>574</v>
      </c>
      <c r="K10" s="111" t="s">
        <v>169</v>
      </c>
      <c r="L10" s="112">
        <v>860</v>
      </c>
      <c r="M10" s="112">
        <v>673</v>
      </c>
      <c r="N10" s="111">
        <v>0.783</v>
      </c>
      <c r="O10" s="193">
        <v>918</v>
      </c>
      <c r="P10" s="194">
        <v>721</v>
      </c>
      <c r="Q10" s="195">
        <v>78.5</v>
      </c>
    </row>
    <row r="11" spans="1:17" ht="12.75">
      <c r="A11" s="802" t="s">
        <v>11</v>
      </c>
      <c r="B11" s="803"/>
      <c r="C11" s="110">
        <v>59</v>
      </c>
      <c r="D11" s="110">
        <v>45</v>
      </c>
      <c r="E11" s="111" t="s">
        <v>170</v>
      </c>
      <c r="F11" s="110">
        <v>49</v>
      </c>
      <c r="G11" s="110">
        <v>39</v>
      </c>
      <c r="H11" s="111" t="s">
        <v>171</v>
      </c>
      <c r="I11" s="110">
        <v>42</v>
      </c>
      <c r="J11" s="110">
        <v>32</v>
      </c>
      <c r="K11" s="111" t="s">
        <v>172</v>
      </c>
      <c r="L11" s="112">
        <v>31</v>
      </c>
      <c r="M11" s="112">
        <v>27</v>
      </c>
      <c r="N11" s="111">
        <v>0.871</v>
      </c>
      <c r="O11" s="193">
        <v>31</v>
      </c>
      <c r="P11" s="194">
        <v>28</v>
      </c>
      <c r="Q11" s="195">
        <v>90.3</v>
      </c>
    </row>
    <row r="12" spans="1:17" ht="13.5" thickBot="1">
      <c r="A12" s="798" t="s">
        <v>10</v>
      </c>
      <c r="B12" s="799"/>
      <c r="C12" s="113">
        <v>587</v>
      </c>
      <c r="D12" s="113">
        <v>326</v>
      </c>
      <c r="E12" s="114" t="s">
        <v>173</v>
      </c>
      <c r="F12" s="113">
        <v>568</v>
      </c>
      <c r="G12" s="113">
        <v>338</v>
      </c>
      <c r="H12" s="114" t="s">
        <v>174</v>
      </c>
      <c r="I12" s="113">
        <v>542</v>
      </c>
      <c r="J12" s="113">
        <v>368</v>
      </c>
      <c r="K12" s="114" t="s">
        <v>175</v>
      </c>
      <c r="L12" s="115">
        <v>588</v>
      </c>
      <c r="M12" s="115">
        <v>444</v>
      </c>
      <c r="N12" s="111">
        <v>0.755</v>
      </c>
      <c r="O12" s="193">
        <v>566</v>
      </c>
      <c r="P12" s="194">
        <v>434</v>
      </c>
      <c r="Q12" s="195">
        <v>76.7</v>
      </c>
    </row>
    <row r="13" spans="1:17" ht="12" customHeight="1">
      <c r="A13" s="792" t="s">
        <v>124</v>
      </c>
      <c r="B13" s="793"/>
      <c r="C13" s="793"/>
      <c r="D13" s="793"/>
      <c r="E13" s="793"/>
      <c r="F13" s="793"/>
      <c r="G13" s="793"/>
      <c r="H13" s="793"/>
      <c r="I13" s="793"/>
      <c r="J13" s="793"/>
      <c r="K13" s="793"/>
      <c r="L13" s="793"/>
      <c r="M13" s="793"/>
      <c r="N13" s="794"/>
      <c r="O13" s="817"/>
      <c r="P13" s="818"/>
      <c r="Q13" s="819"/>
    </row>
    <row r="14" spans="1:17" ht="6" customHeight="1" thickBot="1">
      <c r="A14" s="795"/>
      <c r="B14" s="796"/>
      <c r="C14" s="796"/>
      <c r="D14" s="796"/>
      <c r="E14" s="796"/>
      <c r="F14" s="796"/>
      <c r="G14" s="796"/>
      <c r="H14" s="796"/>
      <c r="I14" s="796"/>
      <c r="J14" s="796"/>
      <c r="K14" s="796"/>
      <c r="L14" s="796"/>
      <c r="M14" s="796"/>
      <c r="N14" s="797"/>
      <c r="O14" s="817"/>
      <c r="P14" s="818"/>
      <c r="Q14" s="819"/>
    </row>
    <row r="15" spans="1:17" ht="12.75">
      <c r="A15" s="823" t="s">
        <v>12</v>
      </c>
      <c r="B15" s="824"/>
      <c r="C15" s="807">
        <v>2005</v>
      </c>
      <c r="D15" s="807"/>
      <c r="E15" s="807"/>
      <c r="F15" s="807">
        <v>2006</v>
      </c>
      <c r="G15" s="807"/>
      <c r="H15" s="807"/>
      <c r="I15" s="807">
        <v>2007</v>
      </c>
      <c r="J15" s="807"/>
      <c r="K15" s="807"/>
      <c r="L15" s="807">
        <v>2008</v>
      </c>
      <c r="M15" s="807"/>
      <c r="N15" s="814"/>
      <c r="O15" s="804">
        <v>2009</v>
      </c>
      <c r="P15" s="805"/>
      <c r="Q15" s="806"/>
    </row>
    <row r="16" spans="1:17" ht="12.75">
      <c r="A16" s="812"/>
      <c r="B16" s="813"/>
      <c r="C16" s="22" t="s">
        <v>0</v>
      </c>
      <c r="D16" s="22" t="s">
        <v>1</v>
      </c>
      <c r="E16" s="23" t="s">
        <v>2</v>
      </c>
      <c r="F16" s="22" t="s">
        <v>0</v>
      </c>
      <c r="G16" s="22" t="s">
        <v>1</v>
      </c>
      <c r="H16" s="23" t="s">
        <v>2</v>
      </c>
      <c r="I16" s="22" t="s">
        <v>0</v>
      </c>
      <c r="J16" s="22" t="s">
        <v>1</v>
      </c>
      <c r="K16" s="23" t="s">
        <v>2</v>
      </c>
      <c r="L16" s="22" t="s">
        <v>0</v>
      </c>
      <c r="M16" s="22" t="s">
        <v>1</v>
      </c>
      <c r="N16" s="24" t="s">
        <v>2</v>
      </c>
      <c r="O16" s="191" t="s">
        <v>0</v>
      </c>
      <c r="P16" s="22" t="s">
        <v>1</v>
      </c>
      <c r="Q16" s="192" t="s">
        <v>2</v>
      </c>
    </row>
    <row r="17" spans="1:17" ht="12.75">
      <c r="A17" s="800" t="s">
        <v>4</v>
      </c>
      <c r="B17" s="801"/>
      <c r="C17" s="110">
        <v>3579</v>
      </c>
      <c r="D17" s="110">
        <v>2567</v>
      </c>
      <c r="E17" s="111" t="s">
        <v>176</v>
      </c>
      <c r="F17" s="110">
        <v>3664</v>
      </c>
      <c r="G17" s="110">
        <v>2686</v>
      </c>
      <c r="H17" s="111" t="s">
        <v>177</v>
      </c>
      <c r="I17" s="110">
        <v>3603</v>
      </c>
      <c r="J17" s="110">
        <v>2810</v>
      </c>
      <c r="K17" s="111" t="s">
        <v>178</v>
      </c>
      <c r="L17" s="112">
        <v>3619</v>
      </c>
      <c r="M17" s="112">
        <v>3030</v>
      </c>
      <c r="N17" s="111">
        <v>0.837</v>
      </c>
      <c r="O17" s="193">
        <v>3565</v>
      </c>
      <c r="P17" s="194">
        <v>2959</v>
      </c>
      <c r="Q17" s="195">
        <v>83</v>
      </c>
    </row>
    <row r="18" spans="1:17" ht="12.75">
      <c r="A18" s="800" t="s">
        <v>3</v>
      </c>
      <c r="B18" s="801"/>
      <c r="C18" s="110">
        <v>671</v>
      </c>
      <c r="D18" s="110">
        <v>318</v>
      </c>
      <c r="E18" s="111" t="s">
        <v>179</v>
      </c>
      <c r="F18" s="110">
        <v>740</v>
      </c>
      <c r="G18" s="110">
        <v>384</v>
      </c>
      <c r="H18" s="111" t="s">
        <v>180</v>
      </c>
      <c r="I18" s="110">
        <v>720</v>
      </c>
      <c r="J18" s="110">
        <v>407</v>
      </c>
      <c r="K18" s="111" t="s">
        <v>181</v>
      </c>
      <c r="L18" s="112">
        <v>736</v>
      </c>
      <c r="M18" s="112">
        <v>479</v>
      </c>
      <c r="N18" s="111">
        <v>0.651</v>
      </c>
      <c r="O18" s="193">
        <v>686</v>
      </c>
      <c r="P18" s="194">
        <v>451</v>
      </c>
      <c r="Q18" s="195">
        <v>65.7</v>
      </c>
    </row>
    <row r="19" spans="1:17" ht="12.75" customHeight="1">
      <c r="A19" s="800" t="s">
        <v>5</v>
      </c>
      <c r="B19" s="801"/>
      <c r="C19" s="110">
        <v>14</v>
      </c>
      <c r="D19" s="110">
        <v>6</v>
      </c>
      <c r="E19" s="111" t="s">
        <v>182</v>
      </c>
      <c r="F19" s="110">
        <v>22</v>
      </c>
      <c r="G19" s="110">
        <v>16</v>
      </c>
      <c r="H19" s="111" t="s">
        <v>183</v>
      </c>
      <c r="I19" s="110">
        <v>28</v>
      </c>
      <c r="J19" s="110">
        <v>22</v>
      </c>
      <c r="K19" s="111" t="s">
        <v>149</v>
      </c>
      <c r="L19" s="112">
        <v>23</v>
      </c>
      <c r="M19" s="112">
        <v>19</v>
      </c>
      <c r="N19" s="111">
        <v>0.826</v>
      </c>
      <c r="O19" s="193">
        <v>20</v>
      </c>
      <c r="P19" s="194">
        <v>18</v>
      </c>
      <c r="Q19" s="195">
        <v>90</v>
      </c>
    </row>
    <row r="20" spans="1:17" ht="12.75" customHeight="1">
      <c r="A20" s="800" t="s">
        <v>6</v>
      </c>
      <c r="B20" s="801"/>
      <c r="C20" s="110">
        <v>85</v>
      </c>
      <c r="D20" s="110">
        <v>70</v>
      </c>
      <c r="E20" s="111" t="s">
        <v>157</v>
      </c>
      <c r="F20" s="110">
        <v>95</v>
      </c>
      <c r="G20" s="110">
        <v>79</v>
      </c>
      <c r="H20" s="111" t="s">
        <v>184</v>
      </c>
      <c r="I20" s="110">
        <v>108</v>
      </c>
      <c r="J20" s="110">
        <v>93</v>
      </c>
      <c r="K20" s="111" t="s">
        <v>185</v>
      </c>
      <c r="L20" s="112">
        <v>113</v>
      </c>
      <c r="M20" s="112">
        <v>107</v>
      </c>
      <c r="N20" s="111">
        <v>0.947</v>
      </c>
      <c r="O20" s="193">
        <v>97</v>
      </c>
      <c r="P20" s="194">
        <v>89</v>
      </c>
      <c r="Q20" s="195">
        <v>91.8</v>
      </c>
    </row>
    <row r="21" spans="1:17" ht="12.75" customHeight="1">
      <c r="A21" s="800" t="s">
        <v>8</v>
      </c>
      <c r="B21" s="801"/>
      <c r="C21" s="110">
        <v>70</v>
      </c>
      <c r="D21" s="110">
        <v>57</v>
      </c>
      <c r="E21" s="111" t="s">
        <v>186</v>
      </c>
      <c r="F21" s="110">
        <v>84</v>
      </c>
      <c r="G21" s="110">
        <v>67</v>
      </c>
      <c r="H21" s="111" t="s">
        <v>187</v>
      </c>
      <c r="I21" s="110">
        <v>82</v>
      </c>
      <c r="J21" s="110">
        <v>67</v>
      </c>
      <c r="K21" s="111" t="s">
        <v>188</v>
      </c>
      <c r="L21" s="112">
        <v>83</v>
      </c>
      <c r="M21" s="112">
        <v>70</v>
      </c>
      <c r="N21" s="111">
        <v>0.843</v>
      </c>
      <c r="O21" s="193">
        <v>107</v>
      </c>
      <c r="P21" s="194">
        <v>93</v>
      </c>
      <c r="Q21" s="195">
        <v>86.9</v>
      </c>
    </row>
    <row r="22" spans="1:17" ht="12.75">
      <c r="A22" s="808" t="s">
        <v>7</v>
      </c>
      <c r="B22" s="809"/>
      <c r="C22" s="110">
        <v>2739</v>
      </c>
      <c r="D22" s="110">
        <v>2116</v>
      </c>
      <c r="E22" s="111" t="s">
        <v>189</v>
      </c>
      <c r="F22" s="110">
        <v>2723</v>
      </c>
      <c r="G22" s="110">
        <v>2140</v>
      </c>
      <c r="H22" s="111" t="s">
        <v>149</v>
      </c>
      <c r="I22" s="110">
        <v>2665</v>
      </c>
      <c r="J22" s="110">
        <v>2221</v>
      </c>
      <c r="K22" s="111" t="s">
        <v>190</v>
      </c>
      <c r="L22" s="112">
        <v>2664</v>
      </c>
      <c r="M22" s="112">
        <v>2355</v>
      </c>
      <c r="N22" s="111">
        <v>0.884</v>
      </c>
      <c r="O22" s="193">
        <v>2655</v>
      </c>
      <c r="P22" s="194">
        <v>2308</v>
      </c>
      <c r="Q22" s="195">
        <v>86.9</v>
      </c>
    </row>
    <row r="23" spans="1:17" ht="12.75" customHeight="1">
      <c r="A23" s="800" t="s">
        <v>9</v>
      </c>
      <c r="B23" s="801"/>
      <c r="C23" s="110">
        <v>883</v>
      </c>
      <c r="D23" s="110">
        <v>420</v>
      </c>
      <c r="E23" s="111" t="s">
        <v>191</v>
      </c>
      <c r="F23" s="110">
        <v>869</v>
      </c>
      <c r="G23" s="110">
        <v>441</v>
      </c>
      <c r="H23" s="111" t="s">
        <v>192</v>
      </c>
      <c r="I23" s="110">
        <v>847</v>
      </c>
      <c r="J23" s="110">
        <v>481</v>
      </c>
      <c r="K23" s="111" t="s">
        <v>193</v>
      </c>
      <c r="L23" s="112">
        <v>810</v>
      </c>
      <c r="M23" s="112">
        <v>534</v>
      </c>
      <c r="N23" s="111">
        <v>0.659</v>
      </c>
      <c r="O23" s="193">
        <v>830</v>
      </c>
      <c r="P23" s="194">
        <v>543</v>
      </c>
      <c r="Q23" s="195">
        <v>65.4</v>
      </c>
    </row>
    <row r="24" spans="1:17" ht="12.75">
      <c r="A24" s="802" t="s">
        <v>11</v>
      </c>
      <c r="B24" s="803"/>
      <c r="C24" s="110">
        <v>33</v>
      </c>
      <c r="D24" s="110">
        <v>20</v>
      </c>
      <c r="E24" s="111" t="s">
        <v>194</v>
      </c>
      <c r="F24" s="110">
        <v>30</v>
      </c>
      <c r="G24" s="110">
        <v>14</v>
      </c>
      <c r="H24" s="111" t="s">
        <v>195</v>
      </c>
      <c r="I24" s="110">
        <v>17</v>
      </c>
      <c r="J24" s="110">
        <v>8</v>
      </c>
      <c r="K24" s="111" t="s">
        <v>196</v>
      </c>
      <c r="L24" s="112">
        <v>12</v>
      </c>
      <c r="M24" s="112">
        <v>6</v>
      </c>
      <c r="N24" s="111">
        <v>0.5</v>
      </c>
      <c r="O24" s="193">
        <v>15</v>
      </c>
      <c r="P24" s="194">
        <v>8</v>
      </c>
      <c r="Q24" s="195">
        <v>53.3</v>
      </c>
    </row>
    <row r="25" spans="1:17" ht="13.5" customHeight="1" thickBot="1">
      <c r="A25" s="798" t="s">
        <v>10</v>
      </c>
      <c r="B25" s="799"/>
      <c r="C25" s="113">
        <v>465</v>
      </c>
      <c r="D25" s="113">
        <v>157</v>
      </c>
      <c r="E25" s="114" t="s">
        <v>197</v>
      </c>
      <c r="F25" s="113">
        <v>451</v>
      </c>
      <c r="G25" s="113">
        <v>154</v>
      </c>
      <c r="H25" s="114" t="s">
        <v>198</v>
      </c>
      <c r="I25" s="113">
        <v>451</v>
      </c>
      <c r="J25" s="113">
        <v>219</v>
      </c>
      <c r="K25" s="114" t="s">
        <v>199</v>
      </c>
      <c r="L25" s="115">
        <v>464</v>
      </c>
      <c r="M25" s="115">
        <v>278</v>
      </c>
      <c r="N25" s="111">
        <v>0.599</v>
      </c>
      <c r="O25" s="193">
        <v>449</v>
      </c>
      <c r="P25" s="194">
        <v>238</v>
      </c>
      <c r="Q25" s="195">
        <v>53</v>
      </c>
    </row>
    <row r="26" spans="1:17" ht="12" customHeight="1">
      <c r="A26" s="792" t="s">
        <v>125</v>
      </c>
      <c r="B26" s="793"/>
      <c r="C26" s="793"/>
      <c r="D26" s="793"/>
      <c r="E26" s="793"/>
      <c r="F26" s="793"/>
      <c r="G26" s="793"/>
      <c r="H26" s="793"/>
      <c r="I26" s="793"/>
      <c r="J26" s="793"/>
      <c r="K26" s="793"/>
      <c r="L26" s="793"/>
      <c r="M26" s="793"/>
      <c r="N26" s="794"/>
      <c r="O26" s="817"/>
      <c r="P26" s="818"/>
      <c r="Q26" s="819"/>
    </row>
    <row r="27" spans="1:17" ht="5.25" customHeight="1" thickBot="1">
      <c r="A27" s="795"/>
      <c r="B27" s="796"/>
      <c r="C27" s="796"/>
      <c r="D27" s="796"/>
      <c r="E27" s="796"/>
      <c r="F27" s="796"/>
      <c r="G27" s="796"/>
      <c r="H27" s="796"/>
      <c r="I27" s="796"/>
      <c r="J27" s="796"/>
      <c r="K27" s="796"/>
      <c r="L27" s="796"/>
      <c r="M27" s="796"/>
      <c r="N27" s="797"/>
      <c r="O27" s="817"/>
      <c r="P27" s="818"/>
      <c r="Q27" s="819"/>
    </row>
    <row r="28" spans="1:17" ht="12.75">
      <c r="A28" s="810" t="s">
        <v>12</v>
      </c>
      <c r="B28" s="811"/>
      <c r="C28" s="807">
        <v>2005</v>
      </c>
      <c r="D28" s="807"/>
      <c r="E28" s="807"/>
      <c r="F28" s="807">
        <v>2006</v>
      </c>
      <c r="G28" s="807"/>
      <c r="H28" s="807"/>
      <c r="I28" s="807">
        <v>2007</v>
      </c>
      <c r="J28" s="807"/>
      <c r="K28" s="807"/>
      <c r="L28" s="807">
        <v>2008</v>
      </c>
      <c r="M28" s="807"/>
      <c r="N28" s="814"/>
      <c r="O28" s="804">
        <v>2009</v>
      </c>
      <c r="P28" s="805"/>
      <c r="Q28" s="806"/>
    </row>
    <row r="29" spans="1:17" ht="12.75">
      <c r="A29" s="812"/>
      <c r="B29" s="813"/>
      <c r="C29" s="22" t="s">
        <v>0</v>
      </c>
      <c r="D29" s="22" t="s">
        <v>1</v>
      </c>
      <c r="E29" s="23" t="s">
        <v>2</v>
      </c>
      <c r="F29" s="22" t="s">
        <v>0</v>
      </c>
      <c r="G29" s="22" t="s">
        <v>1</v>
      </c>
      <c r="H29" s="23" t="s">
        <v>2</v>
      </c>
      <c r="I29" s="22" t="s">
        <v>0</v>
      </c>
      <c r="J29" s="22" t="s">
        <v>1</v>
      </c>
      <c r="K29" s="23" t="s">
        <v>2</v>
      </c>
      <c r="L29" s="22" t="s">
        <v>0</v>
      </c>
      <c r="M29" s="22" t="s">
        <v>1</v>
      </c>
      <c r="N29" s="24" t="s">
        <v>2</v>
      </c>
      <c r="O29" s="191" t="s">
        <v>0</v>
      </c>
      <c r="P29" s="22" t="s">
        <v>1</v>
      </c>
      <c r="Q29" s="192" t="s">
        <v>2</v>
      </c>
    </row>
    <row r="30" spans="1:17" ht="12.75" customHeight="1">
      <c r="A30" s="800" t="s">
        <v>4</v>
      </c>
      <c r="B30" s="801"/>
      <c r="C30" s="110">
        <v>1261</v>
      </c>
      <c r="D30" s="110">
        <v>756</v>
      </c>
      <c r="E30" s="111" t="s">
        <v>200</v>
      </c>
      <c r="F30" s="110">
        <v>1214</v>
      </c>
      <c r="G30" s="110">
        <v>832</v>
      </c>
      <c r="H30" s="111" t="s">
        <v>201</v>
      </c>
      <c r="I30" s="110">
        <v>1164</v>
      </c>
      <c r="J30" s="110">
        <v>923</v>
      </c>
      <c r="K30" s="111" t="s">
        <v>162</v>
      </c>
      <c r="L30" s="183">
        <v>1018</v>
      </c>
      <c r="M30" s="183">
        <v>871</v>
      </c>
      <c r="N30" s="184">
        <v>0.856</v>
      </c>
      <c r="O30" s="259"/>
      <c r="P30" s="260"/>
      <c r="Q30" s="261"/>
    </row>
    <row r="31" spans="1:17" s="26" customFormat="1" ht="13.5" customHeight="1">
      <c r="A31" s="800" t="s">
        <v>3</v>
      </c>
      <c r="B31" s="801"/>
      <c r="C31" s="110">
        <v>226</v>
      </c>
      <c r="D31" s="110">
        <v>79</v>
      </c>
      <c r="E31" s="111" t="s">
        <v>202</v>
      </c>
      <c r="F31" s="110">
        <v>213</v>
      </c>
      <c r="G31" s="110">
        <v>100</v>
      </c>
      <c r="H31" s="111" t="s">
        <v>203</v>
      </c>
      <c r="I31" s="110">
        <v>196</v>
      </c>
      <c r="J31" s="110">
        <v>118</v>
      </c>
      <c r="K31" s="111" t="s">
        <v>204</v>
      </c>
      <c r="L31" s="183">
        <v>146</v>
      </c>
      <c r="M31" s="183">
        <v>105</v>
      </c>
      <c r="N31" s="184">
        <v>0.719</v>
      </c>
      <c r="O31" s="259"/>
      <c r="P31" s="260"/>
      <c r="Q31" s="261"/>
    </row>
    <row r="32" spans="1:17" s="26" customFormat="1" ht="12.75" customHeight="1">
      <c r="A32" s="800" t="s">
        <v>5</v>
      </c>
      <c r="B32" s="801"/>
      <c r="C32" s="110">
        <v>8</v>
      </c>
      <c r="D32" s="110">
        <v>4</v>
      </c>
      <c r="E32" s="111" t="s">
        <v>205</v>
      </c>
      <c r="F32" s="116" t="s">
        <v>296</v>
      </c>
      <c r="G32" s="116" t="s">
        <v>296</v>
      </c>
      <c r="H32" s="117" t="s">
        <v>296</v>
      </c>
      <c r="I32" s="110">
        <v>5</v>
      </c>
      <c r="J32" s="110">
        <v>3</v>
      </c>
      <c r="K32" s="111" t="s">
        <v>200</v>
      </c>
      <c r="L32" s="183" t="s">
        <v>296</v>
      </c>
      <c r="M32" s="281" t="s">
        <v>296</v>
      </c>
      <c r="N32" s="282" t="s">
        <v>296</v>
      </c>
      <c r="O32" s="259"/>
      <c r="P32" s="260"/>
      <c r="Q32" s="261"/>
    </row>
    <row r="33" spans="1:17" s="26" customFormat="1" ht="12.75" customHeight="1">
      <c r="A33" s="800" t="s">
        <v>6</v>
      </c>
      <c r="B33" s="801"/>
      <c r="C33" s="110">
        <v>29</v>
      </c>
      <c r="D33" s="110">
        <v>16</v>
      </c>
      <c r="E33" s="111" t="s">
        <v>206</v>
      </c>
      <c r="F33" s="110">
        <v>28</v>
      </c>
      <c r="G33" s="110">
        <v>25</v>
      </c>
      <c r="H33" s="111" t="s">
        <v>207</v>
      </c>
      <c r="I33" s="110">
        <v>30</v>
      </c>
      <c r="J33" s="110">
        <v>26</v>
      </c>
      <c r="K33" s="111" t="s">
        <v>208</v>
      </c>
      <c r="L33" s="183">
        <v>29</v>
      </c>
      <c r="M33" s="183">
        <v>25</v>
      </c>
      <c r="N33" s="184">
        <v>0.862</v>
      </c>
      <c r="O33" s="259"/>
      <c r="P33" s="260"/>
      <c r="Q33" s="261"/>
    </row>
    <row r="34" spans="1:17" s="26" customFormat="1" ht="12.75" customHeight="1">
      <c r="A34" s="800" t="s">
        <v>8</v>
      </c>
      <c r="B34" s="801"/>
      <c r="C34" s="110">
        <v>31</v>
      </c>
      <c r="D34" s="110">
        <v>23</v>
      </c>
      <c r="E34" s="111" t="s">
        <v>209</v>
      </c>
      <c r="F34" s="110">
        <v>24</v>
      </c>
      <c r="G34" s="110">
        <v>20</v>
      </c>
      <c r="H34" s="111" t="s">
        <v>190</v>
      </c>
      <c r="I34" s="110">
        <v>19</v>
      </c>
      <c r="J34" s="110">
        <v>16</v>
      </c>
      <c r="K34" s="111" t="s">
        <v>210</v>
      </c>
      <c r="L34" s="183">
        <v>19</v>
      </c>
      <c r="M34" s="183">
        <v>16</v>
      </c>
      <c r="N34" s="184">
        <v>0.842</v>
      </c>
      <c r="O34" s="259"/>
      <c r="P34" s="260"/>
      <c r="Q34" s="261"/>
    </row>
    <row r="35" spans="1:17" s="26" customFormat="1" ht="12.75">
      <c r="A35" s="808" t="s">
        <v>7</v>
      </c>
      <c r="B35" s="809"/>
      <c r="C35" s="110">
        <v>967</v>
      </c>
      <c r="D35" s="110">
        <v>634</v>
      </c>
      <c r="E35" s="111" t="s">
        <v>211</v>
      </c>
      <c r="F35" s="110">
        <v>945</v>
      </c>
      <c r="G35" s="110">
        <v>685</v>
      </c>
      <c r="H35" s="111" t="s">
        <v>212</v>
      </c>
      <c r="I35" s="110">
        <v>914</v>
      </c>
      <c r="J35" s="110">
        <v>760</v>
      </c>
      <c r="K35" s="111" t="s">
        <v>184</v>
      </c>
      <c r="L35" s="183">
        <v>822</v>
      </c>
      <c r="M35" s="183">
        <v>724</v>
      </c>
      <c r="N35" s="184">
        <v>0.881</v>
      </c>
      <c r="O35" s="259"/>
      <c r="P35" s="260"/>
      <c r="Q35" s="261"/>
    </row>
    <row r="36" spans="1:17" s="26" customFormat="1" ht="12.75" customHeight="1">
      <c r="A36" s="800" t="s">
        <v>9</v>
      </c>
      <c r="B36" s="801"/>
      <c r="C36" s="110">
        <v>206</v>
      </c>
      <c r="D36" s="110">
        <v>71</v>
      </c>
      <c r="E36" s="111" t="s">
        <v>213</v>
      </c>
      <c r="F36" s="110">
        <v>209</v>
      </c>
      <c r="G36" s="110">
        <v>93</v>
      </c>
      <c r="H36" s="111" t="s">
        <v>214</v>
      </c>
      <c r="I36" s="110">
        <v>147</v>
      </c>
      <c r="J36" s="110">
        <v>82</v>
      </c>
      <c r="K36" s="111" t="s">
        <v>215</v>
      </c>
      <c r="L36" s="183">
        <v>117</v>
      </c>
      <c r="M36" s="183">
        <v>82</v>
      </c>
      <c r="N36" s="184">
        <v>0.701</v>
      </c>
      <c r="O36" s="259"/>
      <c r="P36" s="260"/>
      <c r="Q36" s="261"/>
    </row>
    <row r="37" spans="1:17" s="26" customFormat="1" ht="12.75">
      <c r="A37" s="802" t="s">
        <v>11</v>
      </c>
      <c r="B37" s="803"/>
      <c r="C37" s="110">
        <v>12</v>
      </c>
      <c r="D37" s="110">
        <v>3</v>
      </c>
      <c r="E37" s="111" t="s">
        <v>216</v>
      </c>
      <c r="F37" s="110">
        <v>6</v>
      </c>
      <c r="G37" s="110">
        <v>3</v>
      </c>
      <c r="H37" s="111" t="s">
        <v>205</v>
      </c>
      <c r="I37" s="116" t="s">
        <v>296</v>
      </c>
      <c r="J37" s="116" t="s">
        <v>296</v>
      </c>
      <c r="K37" s="111" t="s">
        <v>296</v>
      </c>
      <c r="L37" s="183" t="s">
        <v>296</v>
      </c>
      <c r="M37" s="183" t="s">
        <v>296</v>
      </c>
      <c r="N37" s="283" t="s">
        <v>296</v>
      </c>
      <c r="O37" s="259"/>
      <c r="P37" s="260"/>
      <c r="Q37" s="261"/>
    </row>
    <row r="38" spans="1:17" s="26" customFormat="1" ht="13.5" customHeight="1" thickBot="1">
      <c r="A38" s="798" t="s">
        <v>10</v>
      </c>
      <c r="B38" s="799"/>
      <c r="C38" s="113">
        <v>116</v>
      </c>
      <c r="D38" s="113">
        <v>13</v>
      </c>
      <c r="E38" s="114" t="s">
        <v>217</v>
      </c>
      <c r="F38" s="113">
        <v>100</v>
      </c>
      <c r="G38" s="113">
        <v>28</v>
      </c>
      <c r="H38" s="114" t="s">
        <v>218</v>
      </c>
      <c r="I38" s="113">
        <v>102</v>
      </c>
      <c r="J38" s="113">
        <v>41</v>
      </c>
      <c r="K38" s="114" t="s">
        <v>219</v>
      </c>
      <c r="L38" s="185">
        <v>78</v>
      </c>
      <c r="M38" s="185">
        <v>41</v>
      </c>
      <c r="N38" s="186">
        <v>0.526</v>
      </c>
      <c r="O38" s="262"/>
      <c r="P38" s="263"/>
      <c r="Q38" s="264"/>
    </row>
    <row r="39" spans="1:14" s="26" customFormat="1" ht="12.75">
      <c r="A39" s="27"/>
      <c r="B39" s="27"/>
      <c r="C39" s="28"/>
      <c r="D39" s="28"/>
      <c r="E39" s="29"/>
      <c r="F39" s="28"/>
      <c r="G39" s="28"/>
      <c r="H39" s="29"/>
      <c r="I39" s="28"/>
      <c r="J39" s="28"/>
      <c r="K39" s="29"/>
      <c r="L39" s="30"/>
      <c r="M39" s="30"/>
      <c r="N39" s="30"/>
    </row>
    <row r="40" spans="1:14" s="26" customFormat="1" ht="12.75">
      <c r="A40" s="27"/>
      <c r="B40" s="27"/>
      <c r="C40" s="28"/>
      <c r="D40" s="28"/>
      <c r="E40" s="31"/>
      <c r="F40" s="28"/>
      <c r="G40" s="28"/>
      <c r="H40" s="29"/>
      <c r="I40" s="28"/>
      <c r="J40" s="28"/>
      <c r="K40" s="29"/>
      <c r="L40" s="30"/>
      <c r="M40" s="30"/>
      <c r="N40" s="30"/>
    </row>
    <row r="41" spans="1:14" s="26" customFormat="1" ht="12.75">
      <c r="A41" s="27"/>
      <c r="B41" s="27"/>
      <c r="C41" s="28"/>
      <c r="D41" s="28"/>
      <c r="E41" s="29"/>
      <c r="F41" s="28"/>
      <c r="G41" s="28"/>
      <c r="H41" s="29"/>
      <c r="I41" s="28"/>
      <c r="J41" s="28"/>
      <c r="K41" s="29"/>
      <c r="L41" s="30"/>
      <c r="M41" s="30"/>
      <c r="N41" s="30"/>
    </row>
    <row r="42" spans="1:14" s="26" customFormat="1" ht="12.75">
      <c r="A42" s="27"/>
      <c r="B42" s="27"/>
      <c r="C42" s="28"/>
      <c r="D42" s="28"/>
      <c r="E42" s="29"/>
      <c r="F42" s="28"/>
      <c r="G42" s="28"/>
      <c r="H42" s="29"/>
      <c r="I42" s="28"/>
      <c r="J42" s="28"/>
      <c r="K42" s="29"/>
      <c r="L42" s="30"/>
      <c r="M42" s="30"/>
      <c r="N42" s="30"/>
    </row>
    <row r="43" spans="1:14" s="26" customFormat="1" ht="12.75">
      <c r="A43" s="27"/>
      <c r="B43" s="27"/>
      <c r="C43" s="28"/>
      <c r="D43" s="28"/>
      <c r="E43" s="29"/>
      <c r="F43" s="28"/>
      <c r="G43" s="28"/>
      <c r="H43" s="29"/>
      <c r="I43" s="28"/>
      <c r="J43" s="28"/>
      <c r="K43" s="29"/>
      <c r="L43" s="30"/>
      <c r="M43" s="30"/>
      <c r="N43" s="30"/>
    </row>
    <row r="44" spans="5:11" s="26" customFormat="1" ht="12.75">
      <c r="E44" s="31"/>
      <c r="H44" s="31"/>
      <c r="K44" s="31"/>
    </row>
    <row r="45" spans="5:11" s="26" customFormat="1" ht="12.75">
      <c r="E45" s="31"/>
      <c r="H45" s="31"/>
      <c r="K45" s="31"/>
    </row>
    <row r="46" spans="5:11" s="26" customFormat="1" ht="12.75">
      <c r="E46" s="31"/>
      <c r="H46" s="31"/>
      <c r="K46" s="31"/>
    </row>
  </sheetData>
  <sheetProtection/>
  <mergeCells count="51">
    <mergeCell ref="A1:N1"/>
    <mergeCell ref="A2:B3"/>
    <mergeCell ref="L2:N2"/>
    <mergeCell ref="A20:B20"/>
    <mergeCell ref="C2:E2"/>
    <mergeCell ref="A15:B16"/>
    <mergeCell ref="A13:N14"/>
    <mergeCell ref="C15:E15"/>
    <mergeCell ref="L15:N15"/>
    <mergeCell ref="A12:B12"/>
    <mergeCell ref="A17:B17"/>
    <mergeCell ref="A18:B18"/>
    <mergeCell ref="A4:B4"/>
    <mergeCell ref="A21:B21"/>
    <mergeCell ref="A25:B25"/>
    <mergeCell ref="A22:B22"/>
    <mergeCell ref="A23:B23"/>
    <mergeCell ref="A24:B24"/>
    <mergeCell ref="A5:B5"/>
    <mergeCell ref="I2:K2"/>
    <mergeCell ref="A8:B8"/>
    <mergeCell ref="A11:B11"/>
    <mergeCell ref="F2:H2"/>
    <mergeCell ref="A6:B6"/>
    <mergeCell ref="A9:B9"/>
    <mergeCell ref="O1:Q1"/>
    <mergeCell ref="O2:Q2"/>
    <mergeCell ref="O13:Q14"/>
    <mergeCell ref="O15:Q15"/>
    <mergeCell ref="O26:Q27"/>
    <mergeCell ref="A19:B19"/>
    <mergeCell ref="A7:B7"/>
    <mergeCell ref="A10:B10"/>
    <mergeCell ref="F15:H15"/>
    <mergeCell ref="I15:K15"/>
    <mergeCell ref="O28:Q28"/>
    <mergeCell ref="I28:K28"/>
    <mergeCell ref="C28:E28"/>
    <mergeCell ref="A35:B35"/>
    <mergeCell ref="A28:B29"/>
    <mergeCell ref="A30:B30"/>
    <mergeCell ref="L28:N28"/>
    <mergeCell ref="F28:H28"/>
    <mergeCell ref="A31:B31"/>
    <mergeCell ref="A26:N27"/>
    <mergeCell ref="A38:B38"/>
    <mergeCell ref="A34:B34"/>
    <mergeCell ref="A37:B37"/>
    <mergeCell ref="A32:B32"/>
    <mergeCell ref="A33:B33"/>
    <mergeCell ref="A36:B36"/>
  </mergeCells>
  <printOptions/>
  <pageMargins left="0.7" right="0.7" top="0.75" bottom="0.75" header="0.3" footer="0.3"/>
  <pageSetup horizontalDpi="600" verticalDpi="600" orientation="landscape" scale="75" r:id="rId1"/>
  <headerFooter alignWithMargins="0">
    <oddHeader>&amp;L2009 Master Plan Annual Update Data Section</oddHeader>
    <oddFooter xml:space="preserve">&amp;LSt. Mary's&amp;RData Section Page: &amp;P  </oddFooter>
  </headerFooter>
</worksheet>
</file>

<file path=xl/worksheets/sheet7.xml><?xml version="1.0" encoding="utf-8"?>
<worksheet xmlns="http://schemas.openxmlformats.org/spreadsheetml/2006/main" xmlns:r="http://schemas.openxmlformats.org/officeDocument/2006/relationships">
  <sheetPr>
    <tabColor rgb="FF00B0F0"/>
  </sheetPr>
  <dimension ref="A1:Q46"/>
  <sheetViews>
    <sheetView view="pageLayout" workbookViewId="0" topLeftCell="A4">
      <selection activeCell="P53" sqref="P53"/>
    </sheetView>
  </sheetViews>
  <sheetFormatPr defaultColWidth="9.140625" defaultRowHeight="12.75"/>
  <cols>
    <col min="1" max="1" width="13.140625" style="21" customWidth="1"/>
    <col min="2" max="2" width="12.00390625" style="21" customWidth="1"/>
    <col min="3" max="4" width="7.7109375" style="21" customWidth="1"/>
    <col min="5" max="5" width="7.7109375" style="32" customWidth="1"/>
    <col min="6" max="7" width="7.7109375" style="21" customWidth="1"/>
    <col min="8" max="8" width="7.7109375" style="32" customWidth="1"/>
    <col min="9" max="10" width="7.7109375" style="21" customWidth="1"/>
    <col min="11" max="11" width="7.7109375" style="32" customWidth="1"/>
    <col min="12" max="14" width="7.7109375" style="21" customWidth="1"/>
    <col min="15" max="16384" width="9.140625" style="21" customWidth="1"/>
  </cols>
  <sheetData>
    <row r="1" spans="1:17" ht="16.5" customHeight="1" thickBot="1">
      <c r="A1" s="820" t="s">
        <v>349</v>
      </c>
      <c r="B1" s="821"/>
      <c r="C1" s="821"/>
      <c r="D1" s="821"/>
      <c r="E1" s="821"/>
      <c r="F1" s="821"/>
      <c r="G1" s="821"/>
      <c r="H1" s="821"/>
      <c r="I1" s="821"/>
      <c r="J1" s="821"/>
      <c r="K1" s="821"/>
      <c r="L1" s="821"/>
      <c r="M1" s="821"/>
      <c r="N1" s="832"/>
      <c r="O1" s="792"/>
      <c r="P1" s="815"/>
      <c r="Q1" s="816"/>
    </row>
    <row r="2" spans="1:17" ht="12.75">
      <c r="A2" s="827" t="s">
        <v>12</v>
      </c>
      <c r="B2" s="828"/>
      <c r="C2" s="807">
        <v>2005</v>
      </c>
      <c r="D2" s="807"/>
      <c r="E2" s="807"/>
      <c r="F2" s="807">
        <v>2006</v>
      </c>
      <c r="G2" s="807"/>
      <c r="H2" s="807"/>
      <c r="I2" s="807">
        <v>2007</v>
      </c>
      <c r="J2" s="807"/>
      <c r="K2" s="807"/>
      <c r="L2" s="807">
        <v>2008</v>
      </c>
      <c r="M2" s="807"/>
      <c r="N2" s="831"/>
      <c r="O2" s="804">
        <v>2009</v>
      </c>
      <c r="P2" s="805"/>
      <c r="Q2" s="806"/>
    </row>
    <row r="3" spans="1:17" ht="12.75">
      <c r="A3" s="829"/>
      <c r="B3" s="830"/>
      <c r="C3" s="22" t="s">
        <v>0</v>
      </c>
      <c r="D3" s="22" t="s">
        <v>1</v>
      </c>
      <c r="E3" s="23" t="s">
        <v>2</v>
      </c>
      <c r="F3" s="22" t="s">
        <v>0</v>
      </c>
      <c r="G3" s="22" t="s">
        <v>1</v>
      </c>
      <c r="H3" s="23" t="s">
        <v>2</v>
      </c>
      <c r="I3" s="22" t="s">
        <v>0</v>
      </c>
      <c r="J3" s="22" t="s">
        <v>1</v>
      </c>
      <c r="K3" s="23" t="s">
        <v>2</v>
      </c>
      <c r="L3" s="22" t="s">
        <v>0</v>
      </c>
      <c r="M3" s="22" t="s">
        <v>1</v>
      </c>
      <c r="N3" s="298" t="s">
        <v>2</v>
      </c>
      <c r="O3" s="191" t="s">
        <v>0</v>
      </c>
      <c r="P3" s="22" t="s">
        <v>1</v>
      </c>
      <c r="Q3" s="192" t="s">
        <v>2</v>
      </c>
    </row>
    <row r="4" spans="1:17" ht="12.75">
      <c r="A4" s="800" t="s">
        <v>4</v>
      </c>
      <c r="B4" s="801"/>
      <c r="C4" s="110">
        <v>3489</v>
      </c>
      <c r="D4" s="110">
        <v>2682</v>
      </c>
      <c r="E4" s="111" t="s">
        <v>220</v>
      </c>
      <c r="F4" s="110">
        <v>3436</v>
      </c>
      <c r="G4" s="110">
        <v>2822</v>
      </c>
      <c r="H4" s="111" t="s">
        <v>221</v>
      </c>
      <c r="I4" s="110">
        <v>3393</v>
      </c>
      <c r="J4" s="110">
        <v>2918</v>
      </c>
      <c r="K4" s="111" t="s">
        <v>165</v>
      </c>
      <c r="L4" s="118">
        <v>3431</v>
      </c>
      <c r="M4" s="118">
        <v>3050</v>
      </c>
      <c r="N4" s="299">
        <v>0.889</v>
      </c>
      <c r="O4" s="193">
        <v>3408</v>
      </c>
      <c r="P4" s="194">
        <v>3008</v>
      </c>
      <c r="Q4" s="195">
        <v>88.3</v>
      </c>
    </row>
    <row r="5" spans="1:17" ht="12.75" customHeight="1">
      <c r="A5" s="800" t="s">
        <v>3</v>
      </c>
      <c r="B5" s="801"/>
      <c r="C5" s="110">
        <v>657</v>
      </c>
      <c r="D5" s="110">
        <v>339</v>
      </c>
      <c r="E5" s="111" t="s">
        <v>222</v>
      </c>
      <c r="F5" s="110">
        <v>631</v>
      </c>
      <c r="G5" s="110">
        <v>378</v>
      </c>
      <c r="H5" s="111" t="s">
        <v>223</v>
      </c>
      <c r="I5" s="110">
        <v>659</v>
      </c>
      <c r="J5" s="110">
        <v>464</v>
      </c>
      <c r="K5" s="111" t="s">
        <v>224</v>
      </c>
      <c r="L5" s="118">
        <v>659</v>
      </c>
      <c r="M5" s="118">
        <v>496</v>
      </c>
      <c r="N5" s="299">
        <v>0.753</v>
      </c>
      <c r="O5" s="193">
        <v>711</v>
      </c>
      <c r="P5" s="194">
        <v>517</v>
      </c>
      <c r="Q5" s="195">
        <v>72.7</v>
      </c>
    </row>
    <row r="6" spans="1:17" ht="12.75" customHeight="1">
      <c r="A6" s="800" t="s">
        <v>5</v>
      </c>
      <c r="B6" s="801"/>
      <c r="C6" s="110">
        <v>27</v>
      </c>
      <c r="D6" s="110">
        <v>19</v>
      </c>
      <c r="E6" s="111" t="s">
        <v>224</v>
      </c>
      <c r="F6" s="110">
        <v>19</v>
      </c>
      <c r="G6" s="110">
        <v>13</v>
      </c>
      <c r="H6" s="111" t="s">
        <v>225</v>
      </c>
      <c r="I6" s="110">
        <v>17</v>
      </c>
      <c r="J6" s="110">
        <v>11</v>
      </c>
      <c r="K6" s="111" t="s">
        <v>226</v>
      </c>
      <c r="L6" s="118">
        <v>21</v>
      </c>
      <c r="M6" s="118">
        <v>19</v>
      </c>
      <c r="N6" s="299">
        <v>0.905</v>
      </c>
      <c r="O6" s="193">
        <v>22</v>
      </c>
      <c r="P6" s="194">
        <v>21</v>
      </c>
      <c r="Q6" s="195">
        <v>95.5</v>
      </c>
    </row>
    <row r="7" spans="1:17" ht="12.75" customHeight="1">
      <c r="A7" s="800" t="s">
        <v>6</v>
      </c>
      <c r="B7" s="801"/>
      <c r="C7" s="110">
        <v>86</v>
      </c>
      <c r="D7" s="110">
        <v>80</v>
      </c>
      <c r="E7" s="111" t="s">
        <v>227</v>
      </c>
      <c r="F7" s="110">
        <v>85</v>
      </c>
      <c r="G7" s="110">
        <v>79</v>
      </c>
      <c r="H7" s="111" t="s">
        <v>159</v>
      </c>
      <c r="I7" s="110">
        <v>90</v>
      </c>
      <c r="J7" s="110">
        <v>83</v>
      </c>
      <c r="K7" s="111" t="s">
        <v>228</v>
      </c>
      <c r="L7" s="118">
        <v>79</v>
      </c>
      <c r="M7" s="118">
        <v>77</v>
      </c>
      <c r="N7" s="299">
        <v>0.975</v>
      </c>
      <c r="O7" s="193">
        <v>95</v>
      </c>
      <c r="P7" s="194">
        <v>90</v>
      </c>
      <c r="Q7" s="195">
        <v>94.7</v>
      </c>
    </row>
    <row r="8" spans="1:17" ht="12.75" customHeight="1">
      <c r="A8" s="800" t="s">
        <v>8</v>
      </c>
      <c r="B8" s="801"/>
      <c r="C8" s="110">
        <v>78</v>
      </c>
      <c r="D8" s="110">
        <v>60</v>
      </c>
      <c r="E8" s="111" t="s">
        <v>220</v>
      </c>
      <c r="F8" s="110">
        <v>82</v>
      </c>
      <c r="G8" s="110">
        <v>69</v>
      </c>
      <c r="H8" s="111" t="s">
        <v>229</v>
      </c>
      <c r="I8" s="110">
        <v>89</v>
      </c>
      <c r="J8" s="110">
        <v>73</v>
      </c>
      <c r="K8" s="111" t="s">
        <v>230</v>
      </c>
      <c r="L8" s="118">
        <v>113</v>
      </c>
      <c r="M8" s="118">
        <v>102</v>
      </c>
      <c r="N8" s="299">
        <v>0.903</v>
      </c>
      <c r="O8" s="193">
        <v>108</v>
      </c>
      <c r="P8" s="194">
        <v>97</v>
      </c>
      <c r="Q8" s="195">
        <v>89.8</v>
      </c>
    </row>
    <row r="9" spans="1:17" ht="12.75">
      <c r="A9" s="808" t="s">
        <v>7</v>
      </c>
      <c r="B9" s="809"/>
      <c r="C9" s="110">
        <v>2641</v>
      </c>
      <c r="D9" s="110">
        <v>2184</v>
      </c>
      <c r="E9" s="111" t="s">
        <v>231</v>
      </c>
      <c r="F9" s="110">
        <v>2619</v>
      </c>
      <c r="G9" s="110">
        <v>2283</v>
      </c>
      <c r="H9" s="111" t="s">
        <v>232</v>
      </c>
      <c r="I9" s="110">
        <v>2538</v>
      </c>
      <c r="J9" s="110">
        <v>2287</v>
      </c>
      <c r="K9" s="111" t="s">
        <v>233</v>
      </c>
      <c r="L9" s="118">
        <v>2559</v>
      </c>
      <c r="M9" s="118">
        <v>2356</v>
      </c>
      <c r="N9" s="299">
        <v>0.921</v>
      </c>
      <c r="O9" s="193">
        <v>2472</v>
      </c>
      <c r="P9" s="194">
        <v>2283</v>
      </c>
      <c r="Q9" s="195">
        <v>92.4</v>
      </c>
    </row>
    <row r="10" spans="1:17" ht="12.75" customHeight="1">
      <c r="A10" s="800" t="s">
        <v>9</v>
      </c>
      <c r="B10" s="801"/>
      <c r="C10" s="110">
        <v>958</v>
      </c>
      <c r="D10" s="110">
        <v>551</v>
      </c>
      <c r="E10" s="111" t="s">
        <v>234</v>
      </c>
      <c r="F10" s="110">
        <v>855</v>
      </c>
      <c r="G10" s="110">
        <v>537</v>
      </c>
      <c r="H10" s="111" t="s">
        <v>235</v>
      </c>
      <c r="I10" s="110">
        <v>832</v>
      </c>
      <c r="J10" s="110">
        <v>598</v>
      </c>
      <c r="K10" s="111" t="s">
        <v>236</v>
      </c>
      <c r="L10" s="118">
        <v>857</v>
      </c>
      <c r="M10" s="118">
        <v>655</v>
      </c>
      <c r="N10" s="299">
        <v>0.764</v>
      </c>
      <c r="O10" s="193">
        <v>929</v>
      </c>
      <c r="P10" s="194">
        <v>709</v>
      </c>
      <c r="Q10" s="195">
        <v>76.3</v>
      </c>
    </row>
    <row r="11" spans="1:17" ht="12.75" customHeight="1">
      <c r="A11" s="802" t="s">
        <v>11</v>
      </c>
      <c r="B11" s="803"/>
      <c r="C11" s="110">
        <v>59</v>
      </c>
      <c r="D11" s="110">
        <v>48</v>
      </c>
      <c r="E11" s="111" t="s">
        <v>186</v>
      </c>
      <c r="F11" s="110">
        <v>50</v>
      </c>
      <c r="G11" s="110">
        <v>38</v>
      </c>
      <c r="H11" s="111" t="s">
        <v>237</v>
      </c>
      <c r="I11" s="110">
        <v>46</v>
      </c>
      <c r="J11" s="110">
        <v>37</v>
      </c>
      <c r="K11" s="111" t="s">
        <v>238</v>
      </c>
      <c r="L11" s="118">
        <v>32</v>
      </c>
      <c r="M11" s="118">
        <v>28</v>
      </c>
      <c r="N11" s="299">
        <v>0.875</v>
      </c>
      <c r="O11" s="193">
        <v>36</v>
      </c>
      <c r="P11" s="194">
        <v>29</v>
      </c>
      <c r="Q11" s="195">
        <v>80.6</v>
      </c>
    </row>
    <row r="12" spans="1:17" ht="13.5" customHeight="1" thickBot="1">
      <c r="A12" s="798" t="s">
        <v>10</v>
      </c>
      <c r="B12" s="799"/>
      <c r="C12" s="113">
        <v>587</v>
      </c>
      <c r="D12" s="113">
        <v>291</v>
      </c>
      <c r="E12" s="114" t="s">
        <v>239</v>
      </c>
      <c r="F12" s="113">
        <v>567</v>
      </c>
      <c r="G12" s="113">
        <v>337</v>
      </c>
      <c r="H12" s="114" t="s">
        <v>167</v>
      </c>
      <c r="I12" s="113">
        <v>539</v>
      </c>
      <c r="J12" s="113">
        <v>361</v>
      </c>
      <c r="K12" s="114" t="s">
        <v>240</v>
      </c>
      <c r="L12" s="119">
        <v>587</v>
      </c>
      <c r="M12" s="119">
        <v>420</v>
      </c>
      <c r="N12" s="299">
        <v>0.716</v>
      </c>
      <c r="O12" s="193">
        <v>567</v>
      </c>
      <c r="P12" s="194">
        <v>387</v>
      </c>
      <c r="Q12" s="195">
        <v>68.3</v>
      </c>
    </row>
    <row r="13" spans="1:17" ht="12" customHeight="1">
      <c r="A13" s="792" t="s">
        <v>350</v>
      </c>
      <c r="B13" s="793"/>
      <c r="C13" s="793"/>
      <c r="D13" s="793"/>
      <c r="E13" s="793"/>
      <c r="F13" s="793"/>
      <c r="G13" s="793"/>
      <c r="H13" s="793"/>
      <c r="I13" s="793"/>
      <c r="J13" s="793"/>
      <c r="K13" s="793"/>
      <c r="L13" s="793"/>
      <c r="M13" s="793"/>
      <c r="N13" s="825"/>
      <c r="O13" s="817"/>
      <c r="P13" s="818"/>
      <c r="Q13" s="819"/>
    </row>
    <row r="14" spans="1:17" ht="6.75" customHeight="1" thickBot="1">
      <c r="A14" s="795"/>
      <c r="B14" s="796"/>
      <c r="C14" s="796"/>
      <c r="D14" s="796"/>
      <c r="E14" s="796"/>
      <c r="F14" s="796"/>
      <c r="G14" s="796"/>
      <c r="H14" s="796"/>
      <c r="I14" s="796"/>
      <c r="J14" s="796"/>
      <c r="K14" s="796"/>
      <c r="L14" s="796"/>
      <c r="M14" s="796"/>
      <c r="N14" s="826"/>
      <c r="O14" s="817"/>
      <c r="P14" s="818"/>
      <c r="Q14" s="819"/>
    </row>
    <row r="15" spans="1:17" ht="12.75">
      <c r="A15" s="827" t="s">
        <v>12</v>
      </c>
      <c r="B15" s="828"/>
      <c r="C15" s="807">
        <v>2005</v>
      </c>
      <c r="D15" s="807"/>
      <c r="E15" s="807"/>
      <c r="F15" s="807">
        <v>2006</v>
      </c>
      <c r="G15" s="807"/>
      <c r="H15" s="807"/>
      <c r="I15" s="807">
        <v>2007</v>
      </c>
      <c r="J15" s="807"/>
      <c r="K15" s="807"/>
      <c r="L15" s="807">
        <v>2008</v>
      </c>
      <c r="M15" s="807"/>
      <c r="N15" s="831"/>
      <c r="O15" s="804">
        <v>2009</v>
      </c>
      <c r="P15" s="805"/>
      <c r="Q15" s="806"/>
    </row>
    <row r="16" spans="1:17" ht="12.75">
      <c r="A16" s="829"/>
      <c r="B16" s="830"/>
      <c r="C16" s="22" t="s">
        <v>0</v>
      </c>
      <c r="D16" s="22" t="s">
        <v>1</v>
      </c>
      <c r="E16" s="23" t="s">
        <v>2</v>
      </c>
      <c r="F16" s="22" t="s">
        <v>0</v>
      </c>
      <c r="G16" s="22" t="s">
        <v>1</v>
      </c>
      <c r="H16" s="23" t="s">
        <v>2</v>
      </c>
      <c r="I16" s="22" t="s">
        <v>0</v>
      </c>
      <c r="J16" s="22" t="s">
        <v>1</v>
      </c>
      <c r="K16" s="23" t="s">
        <v>2</v>
      </c>
      <c r="L16" s="22" t="s">
        <v>0</v>
      </c>
      <c r="M16" s="22" t="s">
        <v>1</v>
      </c>
      <c r="N16" s="298" t="s">
        <v>2</v>
      </c>
      <c r="O16" s="191" t="s">
        <v>0</v>
      </c>
      <c r="P16" s="22" t="s">
        <v>1</v>
      </c>
      <c r="Q16" s="192" t="s">
        <v>2</v>
      </c>
    </row>
    <row r="17" spans="1:17" ht="12.75">
      <c r="A17" s="800" t="s">
        <v>4</v>
      </c>
      <c r="B17" s="801"/>
      <c r="C17" s="110">
        <v>3579</v>
      </c>
      <c r="D17" s="110">
        <v>1987</v>
      </c>
      <c r="E17" s="111" t="s">
        <v>173</v>
      </c>
      <c r="F17" s="110">
        <v>3663</v>
      </c>
      <c r="G17" s="110">
        <v>2355</v>
      </c>
      <c r="H17" s="111" t="s">
        <v>241</v>
      </c>
      <c r="I17" s="110">
        <v>3585</v>
      </c>
      <c r="J17" s="110">
        <v>2411</v>
      </c>
      <c r="K17" s="111" t="s">
        <v>242</v>
      </c>
      <c r="L17" s="118">
        <v>3613</v>
      </c>
      <c r="M17" s="118">
        <v>2803</v>
      </c>
      <c r="N17" s="299">
        <v>0.776</v>
      </c>
      <c r="O17" s="193">
        <v>3569</v>
      </c>
      <c r="P17" s="194">
        <v>2945</v>
      </c>
      <c r="Q17" s="195">
        <v>82.5</v>
      </c>
    </row>
    <row r="18" spans="1:17" ht="12.75" customHeight="1">
      <c r="A18" s="800" t="s">
        <v>3</v>
      </c>
      <c r="B18" s="801"/>
      <c r="C18" s="110">
        <v>672</v>
      </c>
      <c r="D18" s="110">
        <v>210</v>
      </c>
      <c r="E18" s="111" t="s">
        <v>243</v>
      </c>
      <c r="F18" s="110">
        <v>739</v>
      </c>
      <c r="G18" s="110">
        <v>295</v>
      </c>
      <c r="H18" s="111" t="s">
        <v>244</v>
      </c>
      <c r="I18" s="110">
        <v>711</v>
      </c>
      <c r="J18" s="110">
        <v>280</v>
      </c>
      <c r="K18" s="111" t="s">
        <v>245</v>
      </c>
      <c r="L18" s="118">
        <v>734</v>
      </c>
      <c r="M18" s="118">
        <v>420</v>
      </c>
      <c r="N18" s="299">
        <v>0.572</v>
      </c>
      <c r="O18" s="193">
        <v>686</v>
      </c>
      <c r="P18" s="194">
        <v>442</v>
      </c>
      <c r="Q18" s="195">
        <v>64.4</v>
      </c>
    </row>
    <row r="19" spans="1:17" ht="12.75" customHeight="1">
      <c r="A19" s="800" t="s">
        <v>5</v>
      </c>
      <c r="B19" s="801"/>
      <c r="C19" s="110">
        <v>14</v>
      </c>
      <c r="D19" s="110">
        <v>4</v>
      </c>
      <c r="E19" s="111" t="s">
        <v>246</v>
      </c>
      <c r="F19" s="110">
        <v>22</v>
      </c>
      <c r="G19" s="110">
        <v>12</v>
      </c>
      <c r="H19" s="111" t="s">
        <v>247</v>
      </c>
      <c r="I19" s="110">
        <v>27</v>
      </c>
      <c r="J19" s="110">
        <v>18</v>
      </c>
      <c r="K19" s="111" t="s">
        <v>248</v>
      </c>
      <c r="L19" s="118">
        <v>23</v>
      </c>
      <c r="M19" s="118">
        <v>17</v>
      </c>
      <c r="N19" s="299">
        <v>0.739</v>
      </c>
      <c r="O19" s="193">
        <v>20</v>
      </c>
      <c r="P19" s="194">
        <v>16</v>
      </c>
      <c r="Q19" s="195">
        <v>80</v>
      </c>
    </row>
    <row r="20" spans="1:17" ht="12.75" customHeight="1">
      <c r="A20" s="800" t="s">
        <v>6</v>
      </c>
      <c r="B20" s="801"/>
      <c r="C20" s="110">
        <v>85</v>
      </c>
      <c r="D20" s="110">
        <v>63</v>
      </c>
      <c r="E20" s="111" t="s">
        <v>249</v>
      </c>
      <c r="F20" s="110">
        <v>96</v>
      </c>
      <c r="G20" s="110">
        <v>82</v>
      </c>
      <c r="H20" s="111" t="s">
        <v>250</v>
      </c>
      <c r="I20" s="110">
        <v>108</v>
      </c>
      <c r="J20" s="110">
        <v>93</v>
      </c>
      <c r="K20" s="111" t="s">
        <v>185</v>
      </c>
      <c r="L20" s="118">
        <v>114</v>
      </c>
      <c r="M20" s="118">
        <v>107</v>
      </c>
      <c r="N20" s="299">
        <v>0.939</v>
      </c>
      <c r="O20" s="193">
        <v>97</v>
      </c>
      <c r="P20" s="194">
        <v>92</v>
      </c>
      <c r="Q20" s="195">
        <v>94.8</v>
      </c>
    </row>
    <row r="21" spans="1:17" ht="12.75" customHeight="1">
      <c r="A21" s="800" t="s">
        <v>8</v>
      </c>
      <c r="B21" s="801"/>
      <c r="C21" s="110">
        <v>70</v>
      </c>
      <c r="D21" s="110">
        <v>47</v>
      </c>
      <c r="E21" s="111" t="s">
        <v>251</v>
      </c>
      <c r="F21" s="110">
        <v>84</v>
      </c>
      <c r="G21" s="110">
        <v>56</v>
      </c>
      <c r="H21" s="111" t="s">
        <v>248</v>
      </c>
      <c r="I21" s="110">
        <v>85</v>
      </c>
      <c r="J21" s="110">
        <v>60</v>
      </c>
      <c r="K21" s="111" t="s">
        <v>252</v>
      </c>
      <c r="L21" s="118">
        <v>83</v>
      </c>
      <c r="M21" s="118">
        <v>66</v>
      </c>
      <c r="N21" s="299">
        <v>0.795</v>
      </c>
      <c r="O21" s="193">
        <v>108</v>
      </c>
      <c r="P21" s="297">
        <v>91</v>
      </c>
      <c r="Q21" s="195">
        <v>84.3</v>
      </c>
    </row>
    <row r="22" spans="1:17" ht="12.75">
      <c r="A22" s="808" t="s">
        <v>7</v>
      </c>
      <c r="B22" s="809"/>
      <c r="C22" s="110">
        <v>2738</v>
      </c>
      <c r="D22" s="110">
        <v>1663</v>
      </c>
      <c r="E22" s="111" t="s">
        <v>253</v>
      </c>
      <c r="F22" s="110">
        <v>2722</v>
      </c>
      <c r="G22" s="110">
        <v>1910</v>
      </c>
      <c r="H22" s="111" t="s">
        <v>254</v>
      </c>
      <c r="I22" s="110">
        <v>2654</v>
      </c>
      <c r="J22" s="110">
        <v>1960</v>
      </c>
      <c r="K22" s="111" t="s">
        <v>255</v>
      </c>
      <c r="L22" s="118">
        <v>2659</v>
      </c>
      <c r="M22" s="118">
        <v>2193</v>
      </c>
      <c r="N22" s="299">
        <v>0.825</v>
      </c>
      <c r="O22" s="302">
        <v>2658</v>
      </c>
      <c r="P22" s="36">
        <v>2304</v>
      </c>
      <c r="Q22" s="195">
        <v>86.7</v>
      </c>
    </row>
    <row r="23" spans="1:17" ht="12.75" customHeight="1">
      <c r="A23" s="800" t="s">
        <v>9</v>
      </c>
      <c r="B23" s="801"/>
      <c r="C23" s="110">
        <v>883</v>
      </c>
      <c r="D23" s="110">
        <v>288</v>
      </c>
      <c r="E23" s="111" t="s">
        <v>256</v>
      </c>
      <c r="F23" s="110">
        <v>869</v>
      </c>
      <c r="G23" s="110">
        <v>350</v>
      </c>
      <c r="H23" s="111" t="s">
        <v>257</v>
      </c>
      <c r="I23" s="110">
        <v>839</v>
      </c>
      <c r="J23" s="110">
        <v>360</v>
      </c>
      <c r="K23" s="111" t="s">
        <v>182</v>
      </c>
      <c r="L23" s="118">
        <v>806</v>
      </c>
      <c r="M23" s="118">
        <v>461</v>
      </c>
      <c r="N23" s="299">
        <v>0.572</v>
      </c>
      <c r="O23" s="193">
        <v>831</v>
      </c>
      <c r="P23" s="194">
        <v>534</v>
      </c>
      <c r="Q23" s="195">
        <v>64.3</v>
      </c>
    </row>
    <row r="24" spans="1:17" ht="12.75" customHeight="1">
      <c r="A24" s="802" t="s">
        <v>11</v>
      </c>
      <c r="B24" s="803"/>
      <c r="C24" s="110">
        <v>33</v>
      </c>
      <c r="D24" s="110">
        <v>17</v>
      </c>
      <c r="E24" s="111" t="s">
        <v>258</v>
      </c>
      <c r="F24" s="110">
        <v>31</v>
      </c>
      <c r="G24" s="110">
        <v>19</v>
      </c>
      <c r="H24" s="111" t="s">
        <v>259</v>
      </c>
      <c r="I24" s="110">
        <v>20</v>
      </c>
      <c r="J24" s="110">
        <v>11</v>
      </c>
      <c r="K24" s="111" t="s">
        <v>260</v>
      </c>
      <c r="L24" s="118">
        <v>15</v>
      </c>
      <c r="M24" s="118">
        <v>7</v>
      </c>
      <c r="N24" s="299">
        <v>0.467</v>
      </c>
      <c r="O24" s="193">
        <v>18</v>
      </c>
      <c r="P24" s="194">
        <v>9</v>
      </c>
      <c r="Q24" s="195">
        <v>50</v>
      </c>
    </row>
    <row r="25" spans="1:17" ht="13.5" customHeight="1" thickBot="1">
      <c r="A25" s="798" t="s">
        <v>10</v>
      </c>
      <c r="B25" s="799"/>
      <c r="C25" s="113">
        <v>465</v>
      </c>
      <c r="D25" s="113">
        <v>92</v>
      </c>
      <c r="E25" s="114" t="s">
        <v>261</v>
      </c>
      <c r="F25" s="113">
        <v>449</v>
      </c>
      <c r="G25" s="113">
        <v>127</v>
      </c>
      <c r="H25" s="114" t="s">
        <v>262</v>
      </c>
      <c r="I25" s="113">
        <v>445</v>
      </c>
      <c r="J25" s="113">
        <v>173</v>
      </c>
      <c r="K25" s="114" t="s">
        <v>263</v>
      </c>
      <c r="L25" s="119">
        <v>461</v>
      </c>
      <c r="M25" s="119">
        <v>232</v>
      </c>
      <c r="N25" s="299">
        <v>0.503</v>
      </c>
      <c r="O25" s="193">
        <v>450</v>
      </c>
      <c r="P25" s="194">
        <v>251</v>
      </c>
      <c r="Q25" s="195">
        <v>55.8</v>
      </c>
    </row>
    <row r="26" spans="1:17" ht="12" customHeight="1">
      <c r="A26" s="792" t="s">
        <v>351</v>
      </c>
      <c r="B26" s="793"/>
      <c r="C26" s="793"/>
      <c r="D26" s="793"/>
      <c r="E26" s="793"/>
      <c r="F26" s="793"/>
      <c r="G26" s="793"/>
      <c r="H26" s="793"/>
      <c r="I26" s="793"/>
      <c r="J26" s="793"/>
      <c r="K26" s="793"/>
      <c r="L26" s="793"/>
      <c r="M26" s="793"/>
      <c r="N26" s="825"/>
      <c r="O26" s="817"/>
      <c r="P26" s="818"/>
      <c r="Q26" s="819"/>
    </row>
    <row r="27" spans="1:17" ht="8.25" customHeight="1" thickBot="1">
      <c r="A27" s="795"/>
      <c r="B27" s="796"/>
      <c r="C27" s="796"/>
      <c r="D27" s="796"/>
      <c r="E27" s="796"/>
      <c r="F27" s="796"/>
      <c r="G27" s="796"/>
      <c r="H27" s="796"/>
      <c r="I27" s="796"/>
      <c r="J27" s="796"/>
      <c r="K27" s="796"/>
      <c r="L27" s="796"/>
      <c r="M27" s="796"/>
      <c r="N27" s="826"/>
      <c r="O27" s="817"/>
      <c r="P27" s="818"/>
      <c r="Q27" s="819"/>
    </row>
    <row r="28" spans="1:17" ht="12.75">
      <c r="A28" s="827" t="s">
        <v>12</v>
      </c>
      <c r="B28" s="828"/>
      <c r="C28" s="807">
        <v>2005</v>
      </c>
      <c r="D28" s="807"/>
      <c r="E28" s="807"/>
      <c r="F28" s="807">
        <v>2006</v>
      </c>
      <c r="G28" s="807"/>
      <c r="H28" s="807"/>
      <c r="I28" s="807">
        <v>2007</v>
      </c>
      <c r="J28" s="807"/>
      <c r="K28" s="807"/>
      <c r="L28" s="807">
        <v>2008</v>
      </c>
      <c r="M28" s="807"/>
      <c r="N28" s="831"/>
      <c r="O28" s="804">
        <v>2009</v>
      </c>
      <c r="P28" s="805"/>
      <c r="Q28" s="806"/>
    </row>
    <row r="29" spans="1:17" ht="12.75">
      <c r="A29" s="829"/>
      <c r="B29" s="830"/>
      <c r="C29" s="22" t="s">
        <v>0</v>
      </c>
      <c r="D29" s="22" t="s">
        <v>1</v>
      </c>
      <c r="E29" s="23" t="s">
        <v>2</v>
      </c>
      <c r="F29" s="22" t="s">
        <v>0</v>
      </c>
      <c r="G29" s="22" t="s">
        <v>1</v>
      </c>
      <c r="H29" s="23" t="s">
        <v>2</v>
      </c>
      <c r="I29" s="22" t="s">
        <v>0</v>
      </c>
      <c r="J29" s="22" t="s">
        <v>1</v>
      </c>
      <c r="K29" s="23" t="s">
        <v>2</v>
      </c>
      <c r="L29" s="22" t="s">
        <v>0</v>
      </c>
      <c r="M29" s="22" t="s">
        <v>1</v>
      </c>
      <c r="N29" s="298" t="s">
        <v>2</v>
      </c>
      <c r="O29" s="191" t="s">
        <v>0</v>
      </c>
      <c r="P29" s="22" t="s">
        <v>1</v>
      </c>
      <c r="Q29" s="192" t="s">
        <v>2</v>
      </c>
    </row>
    <row r="30" spans="1:17" ht="12.75" customHeight="1">
      <c r="A30" s="800" t="s">
        <v>4</v>
      </c>
      <c r="B30" s="801"/>
      <c r="C30" s="110">
        <v>1235</v>
      </c>
      <c r="D30" s="110">
        <v>788</v>
      </c>
      <c r="E30" s="111" t="s">
        <v>264</v>
      </c>
      <c r="F30" s="110">
        <v>1266</v>
      </c>
      <c r="G30" s="110">
        <v>904</v>
      </c>
      <c r="H30" s="111" t="s">
        <v>265</v>
      </c>
      <c r="I30" s="110">
        <v>1037</v>
      </c>
      <c r="J30" s="110">
        <v>854</v>
      </c>
      <c r="K30" s="111" t="s">
        <v>157</v>
      </c>
      <c r="L30" s="187">
        <v>970</v>
      </c>
      <c r="M30" s="187">
        <v>874</v>
      </c>
      <c r="N30" s="300">
        <v>0.901</v>
      </c>
      <c r="O30" s="259"/>
      <c r="P30" s="260"/>
      <c r="Q30" s="261"/>
    </row>
    <row r="31" spans="1:17" ht="12.75" customHeight="1">
      <c r="A31" s="800" t="s">
        <v>3</v>
      </c>
      <c r="B31" s="801"/>
      <c r="C31" s="110">
        <v>207</v>
      </c>
      <c r="D31" s="110">
        <v>68</v>
      </c>
      <c r="E31" s="111" t="s">
        <v>266</v>
      </c>
      <c r="F31" s="110">
        <v>229</v>
      </c>
      <c r="G31" s="110">
        <v>102</v>
      </c>
      <c r="H31" s="111" t="s">
        <v>214</v>
      </c>
      <c r="I31" s="110">
        <v>188</v>
      </c>
      <c r="J31" s="110">
        <v>121</v>
      </c>
      <c r="K31" s="111" t="s">
        <v>267</v>
      </c>
      <c r="L31" s="187">
        <v>137</v>
      </c>
      <c r="M31" s="187">
        <v>110</v>
      </c>
      <c r="N31" s="300">
        <v>0.803</v>
      </c>
      <c r="O31" s="259"/>
      <c r="P31" s="260"/>
      <c r="Q31" s="261"/>
    </row>
    <row r="32" spans="1:17" ht="12.75" customHeight="1">
      <c r="A32" s="800" t="s">
        <v>5</v>
      </c>
      <c r="B32" s="801"/>
      <c r="C32" s="110">
        <v>7</v>
      </c>
      <c r="D32" s="110">
        <v>1</v>
      </c>
      <c r="E32" s="111" t="s">
        <v>268</v>
      </c>
      <c r="F32" s="110">
        <v>8</v>
      </c>
      <c r="G32" s="110">
        <v>2</v>
      </c>
      <c r="H32" s="111" t="s">
        <v>216</v>
      </c>
      <c r="I32" s="110">
        <v>6</v>
      </c>
      <c r="J32" s="110">
        <v>3</v>
      </c>
      <c r="K32" s="111" t="s">
        <v>205</v>
      </c>
      <c r="L32" s="187" t="s">
        <v>296</v>
      </c>
      <c r="M32" s="187" t="s">
        <v>296</v>
      </c>
      <c r="N32" s="299" t="s">
        <v>296</v>
      </c>
      <c r="O32" s="259"/>
      <c r="P32" s="260"/>
      <c r="Q32" s="261"/>
    </row>
    <row r="33" spans="1:17" ht="12.75" customHeight="1">
      <c r="A33" s="800" t="s">
        <v>6</v>
      </c>
      <c r="B33" s="801"/>
      <c r="C33" s="110">
        <v>29</v>
      </c>
      <c r="D33" s="110">
        <v>24</v>
      </c>
      <c r="E33" s="111" t="s">
        <v>269</v>
      </c>
      <c r="F33" s="110">
        <v>34</v>
      </c>
      <c r="G33" s="110">
        <v>27</v>
      </c>
      <c r="H33" s="111" t="s">
        <v>270</v>
      </c>
      <c r="I33" s="110">
        <v>22</v>
      </c>
      <c r="J33" s="110">
        <v>22</v>
      </c>
      <c r="K33" s="111" t="s">
        <v>271</v>
      </c>
      <c r="L33" s="187">
        <v>27</v>
      </c>
      <c r="M33" s="187">
        <v>27</v>
      </c>
      <c r="N33" s="300">
        <v>1</v>
      </c>
      <c r="O33" s="259"/>
      <c r="P33" s="260"/>
      <c r="Q33" s="261"/>
    </row>
    <row r="34" spans="1:17" ht="12.75" customHeight="1">
      <c r="A34" s="800" t="s">
        <v>8</v>
      </c>
      <c r="B34" s="801"/>
      <c r="C34" s="110">
        <v>25</v>
      </c>
      <c r="D34" s="110">
        <v>16</v>
      </c>
      <c r="E34" s="111" t="s">
        <v>272</v>
      </c>
      <c r="F34" s="110">
        <v>17</v>
      </c>
      <c r="G34" s="110">
        <v>16</v>
      </c>
      <c r="H34" s="111" t="s">
        <v>273</v>
      </c>
      <c r="I34" s="110">
        <v>24</v>
      </c>
      <c r="J34" s="110">
        <v>21</v>
      </c>
      <c r="K34" s="111" t="s">
        <v>274</v>
      </c>
      <c r="L34" s="284">
        <v>17</v>
      </c>
      <c r="M34" s="284">
        <v>16</v>
      </c>
      <c r="N34" s="297">
        <v>94.1</v>
      </c>
      <c r="O34" s="259"/>
      <c r="P34" s="260"/>
      <c r="Q34" s="261"/>
    </row>
    <row r="35" spans="1:17" ht="12.75">
      <c r="A35" s="808" t="s">
        <v>7</v>
      </c>
      <c r="B35" s="809"/>
      <c r="C35" s="110">
        <v>967</v>
      </c>
      <c r="D35" s="110">
        <v>679</v>
      </c>
      <c r="E35" s="111" t="s">
        <v>254</v>
      </c>
      <c r="F35" s="110">
        <v>978</v>
      </c>
      <c r="G35" s="110">
        <v>757</v>
      </c>
      <c r="H35" s="111" t="s">
        <v>275</v>
      </c>
      <c r="I35" s="110">
        <v>797</v>
      </c>
      <c r="J35" s="110">
        <v>687</v>
      </c>
      <c r="K35" s="111" t="s">
        <v>276</v>
      </c>
      <c r="L35" s="187">
        <v>787</v>
      </c>
      <c r="M35" s="187">
        <v>720</v>
      </c>
      <c r="N35" s="300">
        <v>0.915</v>
      </c>
      <c r="O35" s="259"/>
      <c r="P35" s="260"/>
      <c r="Q35" s="261"/>
    </row>
    <row r="36" spans="1:17" ht="12.75" customHeight="1">
      <c r="A36" s="800" t="s">
        <v>9</v>
      </c>
      <c r="B36" s="801"/>
      <c r="C36" s="110">
        <v>203</v>
      </c>
      <c r="D36" s="110">
        <v>75</v>
      </c>
      <c r="E36" s="111" t="s">
        <v>277</v>
      </c>
      <c r="F36" s="110">
        <v>214</v>
      </c>
      <c r="G36" s="110">
        <v>100</v>
      </c>
      <c r="H36" s="111" t="s">
        <v>195</v>
      </c>
      <c r="I36" s="110">
        <v>152</v>
      </c>
      <c r="J36" s="110">
        <v>107</v>
      </c>
      <c r="K36" s="111" t="s">
        <v>224</v>
      </c>
      <c r="L36" s="187">
        <v>113</v>
      </c>
      <c r="M36" s="187">
        <v>86</v>
      </c>
      <c r="N36" s="300">
        <v>0.761</v>
      </c>
      <c r="O36" s="259"/>
      <c r="P36" s="260"/>
      <c r="Q36" s="261"/>
    </row>
    <row r="37" spans="1:17" ht="12.75" customHeight="1">
      <c r="A37" s="802" t="s">
        <v>11</v>
      </c>
      <c r="B37" s="803"/>
      <c r="C37" s="110">
        <v>11</v>
      </c>
      <c r="D37" s="110">
        <v>7</v>
      </c>
      <c r="E37" s="111" t="s">
        <v>278</v>
      </c>
      <c r="F37" s="110">
        <v>8</v>
      </c>
      <c r="G37" s="110">
        <v>5</v>
      </c>
      <c r="H37" s="111" t="s">
        <v>279</v>
      </c>
      <c r="I37" s="116" t="s">
        <v>296</v>
      </c>
      <c r="J37" s="116" t="s">
        <v>296</v>
      </c>
      <c r="K37" s="117" t="s">
        <v>296</v>
      </c>
      <c r="L37" s="187" t="s">
        <v>296</v>
      </c>
      <c r="M37" s="187" t="s">
        <v>296</v>
      </c>
      <c r="N37" s="299" t="s">
        <v>296</v>
      </c>
      <c r="O37" s="259"/>
      <c r="P37" s="260"/>
      <c r="Q37" s="261"/>
    </row>
    <row r="38" spans="1:17" ht="13.5" customHeight="1" thickBot="1">
      <c r="A38" s="798" t="s">
        <v>10</v>
      </c>
      <c r="B38" s="799"/>
      <c r="C38" s="113">
        <v>92</v>
      </c>
      <c r="D38" s="113">
        <v>21</v>
      </c>
      <c r="E38" s="114" t="s">
        <v>280</v>
      </c>
      <c r="F38" s="113">
        <v>122</v>
      </c>
      <c r="G38" s="113">
        <v>39</v>
      </c>
      <c r="H38" s="114" t="s">
        <v>281</v>
      </c>
      <c r="I38" s="113">
        <v>96</v>
      </c>
      <c r="J38" s="113">
        <v>43</v>
      </c>
      <c r="K38" s="114" t="s">
        <v>282</v>
      </c>
      <c r="L38" s="188">
        <v>78</v>
      </c>
      <c r="M38" s="188">
        <v>43</v>
      </c>
      <c r="N38" s="301">
        <v>0.551</v>
      </c>
      <c r="O38" s="262"/>
      <c r="P38" s="263"/>
      <c r="Q38" s="264"/>
    </row>
    <row r="39" spans="15:17" ht="12.75">
      <c r="O39" s="26"/>
      <c r="P39" s="26"/>
      <c r="Q39" s="26"/>
    </row>
    <row r="40" spans="15:17" ht="12.75">
      <c r="O40" s="26"/>
      <c r="P40" s="26"/>
      <c r="Q40" s="26"/>
    </row>
    <row r="41" spans="15:17" ht="12.75">
      <c r="O41" s="26"/>
      <c r="P41" s="26"/>
      <c r="Q41" s="26"/>
    </row>
    <row r="42" spans="15:17" ht="12.75">
      <c r="O42" s="26"/>
      <c r="P42" s="26"/>
      <c r="Q42" s="26"/>
    </row>
    <row r="43" spans="15:17" ht="12.75">
      <c r="O43" s="26"/>
      <c r="P43" s="26"/>
      <c r="Q43" s="26"/>
    </row>
    <row r="44" spans="15:17" ht="12.75">
      <c r="O44" s="26"/>
      <c r="P44" s="26"/>
      <c r="Q44" s="26"/>
    </row>
    <row r="45" spans="15:17" ht="12.75">
      <c r="O45" s="26"/>
      <c r="P45" s="26"/>
      <c r="Q45" s="26"/>
    </row>
    <row r="46" spans="15:17" ht="12.75">
      <c r="O46" s="26"/>
      <c r="P46" s="26"/>
      <c r="Q46" s="26"/>
    </row>
  </sheetData>
  <sheetProtection/>
  <mergeCells count="51">
    <mergeCell ref="O26:Q27"/>
    <mergeCell ref="O28:Q28"/>
    <mergeCell ref="O1:Q1"/>
    <mergeCell ref="O2:Q2"/>
    <mergeCell ref="O13:Q14"/>
    <mergeCell ref="O15:Q15"/>
    <mergeCell ref="A1:N1"/>
    <mergeCell ref="A2:B3"/>
    <mergeCell ref="C2:E2"/>
    <mergeCell ref="F2:H2"/>
    <mergeCell ref="I2:K2"/>
    <mergeCell ref="L2:N2"/>
    <mergeCell ref="A8:B8"/>
    <mergeCell ref="A9:B9"/>
    <mergeCell ref="A10:B10"/>
    <mergeCell ref="A11:B11"/>
    <mergeCell ref="A4:B4"/>
    <mergeCell ref="A5:B5"/>
    <mergeCell ref="A6:B6"/>
    <mergeCell ref="A7:B7"/>
    <mergeCell ref="A12:B12"/>
    <mergeCell ref="A13:N14"/>
    <mergeCell ref="A15:B16"/>
    <mergeCell ref="C15:E15"/>
    <mergeCell ref="F15:H15"/>
    <mergeCell ref="I15:K15"/>
    <mergeCell ref="L15:N15"/>
    <mergeCell ref="A21:B21"/>
    <mergeCell ref="A22:B22"/>
    <mergeCell ref="A23:B23"/>
    <mergeCell ref="A24:B24"/>
    <mergeCell ref="A17:B17"/>
    <mergeCell ref="A18:B18"/>
    <mergeCell ref="A19:B19"/>
    <mergeCell ref="A20:B20"/>
    <mergeCell ref="A25:B25"/>
    <mergeCell ref="A26:N27"/>
    <mergeCell ref="A28:B29"/>
    <mergeCell ref="C28:E28"/>
    <mergeCell ref="F28:H28"/>
    <mergeCell ref="I28:K28"/>
    <mergeCell ref="L28:N28"/>
    <mergeCell ref="A36:B36"/>
    <mergeCell ref="A37:B37"/>
    <mergeCell ref="A38:B38"/>
    <mergeCell ref="A30:B30"/>
    <mergeCell ref="A31:B31"/>
    <mergeCell ref="A32:B32"/>
    <mergeCell ref="A33:B33"/>
    <mergeCell ref="A34:B34"/>
    <mergeCell ref="A35:B35"/>
  </mergeCells>
  <printOptions/>
  <pageMargins left="0.7" right="0.7" top="0.75" bottom="0.75" header="0.3" footer="0.3"/>
  <pageSetup horizontalDpi="600" verticalDpi="600" orientation="landscape" scale="75" r:id="rId1"/>
  <headerFooter alignWithMargins="0">
    <oddHeader>&amp;L2009 Master Plan Annual Update Data Section</oddHeader>
    <oddFooter xml:space="preserve">&amp;LSt. Mary's&amp;RData Section Page: &amp;P  </oddFooter>
  </headerFooter>
</worksheet>
</file>

<file path=xl/worksheets/sheet8.xml><?xml version="1.0" encoding="utf-8"?>
<worksheet xmlns="http://schemas.openxmlformats.org/spreadsheetml/2006/main" xmlns:r="http://schemas.openxmlformats.org/officeDocument/2006/relationships">
  <sheetPr>
    <tabColor rgb="FF00B0F0"/>
  </sheetPr>
  <dimension ref="A1:P38"/>
  <sheetViews>
    <sheetView view="pageLayout" workbookViewId="0" topLeftCell="A1">
      <selection activeCell="N15" sqref="N15"/>
    </sheetView>
  </sheetViews>
  <sheetFormatPr defaultColWidth="9.140625" defaultRowHeight="12.75"/>
  <cols>
    <col min="1" max="1" width="27.00390625" style="21" customWidth="1"/>
    <col min="2" max="2" width="11.421875" style="21" customWidth="1"/>
    <col min="3" max="7" width="9.140625" style="21" customWidth="1"/>
    <col min="8" max="8" width="11.421875" style="21" bestFit="1" customWidth="1"/>
    <col min="9" max="16384" width="9.140625" style="21" customWidth="1"/>
  </cols>
  <sheetData>
    <row r="1" spans="1:8" ht="29.25" customHeight="1" thickBot="1">
      <c r="A1" s="847" t="s">
        <v>352</v>
      </c>
      <c r="B1" s="848"/>
      <c r="C1" s="848"/>
      <c r="D1" s="848"/>
      <c r="E1" s="849"/>
      <c r="F1" s="792"/>
      <c r="G1" s="815"/>
      <c r="H1" s="816"/>
    </row>
    <row r="2" spans="1:8" ht="12" customHeight="1">
      <c r="A2" s="827" t="s">
        <v>12</v>
      </c>
      <c r="B2" s="828"/>
      <c r="C2" s="855">
        <v>2008</v>
      </c>
      <c r="D2" s="855"/>
      <c r="E2" s="856"/>
      <c r="F2" s="804">
        <v>2009</v>
      </c>
      <c r="G2" s="805"/>
      <c r="H2" s="806"/>
    </row>
    <row r="3" spans="1:8" ht="12" customHeight="1">
      <c r="A3" s="829"/>
      <c r="B3" s="830"/>
      <c r="C3" s="33" t="s">
        <v>0</v>
      </c>
      <c r="D3" s="33" t="s">
        <v>1</v>
      </c>
      <c r="E3" s="34" t="s">
        <v>2</v>
      </c>
      <c r="F3" s="191" t="s">
        <v>0</v>
      </c>
      <c r="G3" s="22" t="s">
        <v>1</v>
      </c>
      <c r="H3" s="192" t="s">
        <v>2</v>
      </c>
    </row>
    <row r="4" spans="1:8" ht="12.75" customHeight="1">
      <c r="A4" s="800" t="s">
        <v>4</v>
      </c>
      <c r="B4" s="801"/>
      <c r="C4" s="102">
        <v>1235</v>
      </c>
      <c r="D4" s="102">
        <v>937</v>
      </c>
      <c r="E4" s="177">
        <v>0.759</v>
      </c>
      <c r="F4" s="259"/>
      <c r="G4" s="260"/>
      <c r="H4" s="261"/>
    </row>
    <row r="5" spans="1:8" ht="12.75">
      <c r="A5" s="800" t="s">
        <v>3</v>
      </c>
      <c r="B5" s="801"/>
      <c r="C5" s="102">
        <v>229</v>
      </c>
      <c r="D5" s="102">
        <v>114</v>
      </c>
      <c r="E5" s="177">
        <v>0.498</v>
      </c>
      <c r="F5" s="259"/>
      <c r="G5" s="260"/>
      <c r="H5" s="261"/>
    </row>
    <row r="6" spans="1:8" ht="12.75" customHeight="1">
      <c r="A6" s="800" t="s">
        <v>5</v>
      </c>
      <c r="B6" s="801"/>
      <c r="C6" s="102">
        <v>3</v>
      </c>
      <c r="D6" s="102">
        <v>2</v>
      </c>
      <c r="E6" s="177">
        <v>0.667</v>
      </c>
      <c r="F6" s="259"/>
      <c r="G6" s="260"/>
      <c r="H6" s="261"/>
    </row>
    <row r="7" spans="1:8" ht="12.75">
      <c r="A7" s="800" t="s">
        <v>6</v>
      </c>
      <c r="B7" s="801"/>
      <c r="C7" s="102">
        <v>26</v>
      </c>
      <c r="D7" s="102">
        <v>22</v>
      </c>
      <c r="E7" s="177">
        <v>0.846</v>
      </c>
      <c r="F7" s="259"/>
      <c r="G7" s="260"/>
      <c r="H7" s="261"/>
    </row>
    <row r="8" spans="1:8" ht="12.75" customHeight="1">
      <c r="A8" s="800" t="s">
        <v>8</v>
      </c>
      <c r="B8" s="801"/>
      <c r="C8" s="102">
        <v>45</v>
      </c>
      <c r="D8" s="102">
        <v>33</v>
      </c>
      <c r="E8" s="177">
        <v>0.733</v>
      </c>
      <c r="F8" s="259"/>
      <c r="G8" s="260"/>
      <c r="H8" s="261"/>
    </row>
    <row r="9" spans="1:8" ht="12.75">
      <c r="A9" s="808" t="s">
        <v>7</v>
      </c>
      <c r="B9" s="809"/>
      <c r="C9" s="102">
        <v>932</v>
      </c>
      <c r="D9" s="102">
        <v>766</v>
      </c>
      <c r="E9" s="177">
        <v>0.822</v>
      </c>
      <c r="F9" s="259"/>
      <c r="G9" s="260"/>
      <c r="H9" s="261"/>
    </row>
    <row r="10" spans="1:8" ht="12.75" customHeight="1">
      <c r="A10" s="800" t="s">
        <v>9</v>
      </c>
      <c r="B10" s="801"/>
      <c r="C10" s="102">
        <v>287</v>
      </c>
      <c r="D10" s="102">
        <v>151</v>
      </c>
      <c r="E10" s="177">
        <v>0.526</v>
      </c>
      <c r="F10" s="259"/>
      <c r="G10" s="260"/>
      <c r="H10" s="261"/>
    </row>
    <row r="11" spans="1:8" ht="12.75">
      <c r="A11" s="802" t="s">
        <v>11</v>
      </c>
      <c r="B11" s="803"/>
      <c r="C11" s="102">
        <v>8</v>
      </c>
      <c r="D11" s="102">
        <v>3</v>
      </c>
      <c r="E11" s="177">
        <v>0.375</v>
      </c>
      <c r="F11" s="259"/>
      <c r="G11" s="260"/>
      <c r="H11" s="261"/>
    </row>
    <row r="12" spans="1:8" ht="13.5" customHeight="1" thickBot="1">
      <c r="A12" s="798" t="s">
        <v>10</v>
      </c>
      <c r="B12" s="799"/>
      <c r="C12" s="120">
        <v>161</v>
      </c>
      <c r="D12" s="120">
        <v>72</v>
      </c>
      <c r="E12" s="178">
        <v>0.447</v>
      </c>
      <c r="F12" s="259"/>
      <c r="G12" s="260"/>
      <c r="H12" s="261"/>
    </row>
    <row r="13" spans="1:8" ht="12" customHeight="1">
      <c r="A13" s="792" t="s">
        <v>353</v>
      </c>
      <c r="B13" s="793"/>
      <c r="C13" s="793"/>
      <c r="D13" s="793"/>
      <c r="E13" s="794"/>
      <c r="F13" s="817"/>
      <c r="G13" s="818"/>
      <c r="H13" s="819"/>
    </row>
    <row r="14" spans="1:8" ht="16.5" customHeight="1" thickBot="1">
      <c r="A14" s="795"/>
      <c r="B14" s="796"/>
      <c r="C14" s="796"/>
      <c r="D14" s="796"/>
      <c r="E14" s="797"/>
      <c r="F14" s="817"/>
      <c r="G14" s="818"/>
      <c r="H14" s="819"/>
    </row>
    <row r="15" spans="1:16" ht="12" customHeight="1">
      <c r="A15" s="827" t="s">
        <v>12</v>
      </c>
      <c r="B15" s="828"/>
      <c r="C15" s="855">
        <v>2008</v>
      </c>
      <c r="D15" s="855"/>
      <c r="E15" s="856"/>
      <c r="F15" s="804">
        <v>2009</v>
      </c>
      <c r="G15" s="805"/>
      <c r="H15" s="806"/>
      <c r="P15" s="25"/>
    </row>
    <row r="16" spans="1:8" ht="12" customHeight="1">
      <c r="A16" s="829"/>
      <c r="B16" s="830"/>
      <c r="C16" s="33" t="s">
        <v>0</v>
      </c>
      <c r="D16" s="33" t="s">
        <v>1</v>
      </c>
      <c r="E16" s="34" t="s">
        <v>2</v>
      </c>
      <c r="F16" s="259"/>
      <c r="G16" s="260"/>
      <c r="H16" s="261"/>
    </row>
    <row r="17" spans="1:8" ht="12.75" customHeight="1">
      <c r="A17" s="800" t="s">
        <v>4</v>
      </c>
      <c r="B17" s="801"/>
      <c r="C17" s="102">
        <v>1301</v>
      </c>
      <c r="D17" s="102">
        <v>945</v>
      </c>
      <c r="E17" s="177">
        <v>0.726</v>
      </c>
      <c r="F17" s="259"/>
      <c r="G17" s="260"/>
      <c r="H17" s="261"/>
    </row>
    <row r="18" spans="1:14" ht="12.75">
      <c r="A18" s="800" t="s">
        <v>3</v>
      </c>
      <c r="B18" s="801"/>
      <c r="C18" s="102">
        <v>287</v>
      </c>
      <c r="D18" s="102">
        <v>124</v>
      </c>
      <c r="E18" s="177">
        <v>0.432</v>
      </c>
      <c r="F18" s="259"/>
      <c r="G18" s="260"/>
      <c r="H18" s="261"/>
      <c r="I18" s="35"/>
      <c r="J18" s="35"/>
      <c r="K18" s="35"/>
      <c r="L18" s="35"/>
      <c r="M18" s="35"/>
      <c r="N18" s="35"/>
    </row>
    <row r="19" spans="1:8" ht="12.75" customHeight="1">
      <c r="A19" s="800" t="s">
        <v>5</v>
      </c>
      <c r="B19" s="801"/>
      <c r="C19" s="102">
        <v>7</v>
      </c>
      <c r="D19" s="102">
        <v>4</v>
      </c>
      <c r="E19" s="177">
        <v>0.571</v>
      </c>
      <c r="F19" s="259"/>
      <c r="G19" s="260"/>
      <c r="H19" s="261"/>
    </row>
    <row r="20" spans="1:8" ht="12.75">
      <c r="A20" s="800" t="s">
        <v>6</v>
      </c>
      <c r="B20" s="801"/>
      <c r="C20" s="102">
        <v>43</v>
      </c>
      <c r="D20" s="102">
        <v>40</v>
      </c>
      <c r="E20" s="177">
        <v>0.93</v>
      </c>
      <c r="F20" s="259"/>
      <c r="G20" s="260"/>
      <c r="H20" s="261"/>
    </row>
    <row r="21" spans="1:8" ht="12.75" customHeight="1">
      <c r="A21" s="800" t="s">
        <v>8</v>
      </c>
      <c r="B21" s="801"/>
      <c r="C21" s="102">
        <v>32</v>
      </c>
      <c r="D21" s="102">
        <v>24</v>
      </c>
      <c r="E21" s="177">
        <v>0.75</v>
      </c>
      <c r="F21" s="259"/>
      <c r="G21" s="260"/>
      <c r="H21" s="261"/>
    </row>
    <row r="22" spans="1:8" ht="12.75">
      <c r="A22" s="808" t="s">
        <v>7</v>
      </c>
      <c r="B22" s="809"/>
      <c r="C22" s="102">
        <v>932</v>
      </c>
      <c r="D22" s="102">
        <v>753</v>
      </c>
      <c r="E22" s="177">
        <v>0.808</v>
      </c>
      <c r="F22" s="259"/>
      <c r="G22" s="260"/>
      <c r="H22" s="261"/>
    </row>
    <row r="23" spans="1:8" ht="12.75" customHeight="1">
      <c r="A23" s="800" t="s">
        <v>9</v>
      </c>
      <c r="B23" s="801"/>
      <c r="C23" s="102">
        <v>283</v>
      </c>
      <c r="D23" s="102">
        <v>123</v>
      </c>
      <c r="E23" s="177">
        <v>0.435</v>
      </c>
      <c r="F23" s="259"/>
      <c r="G23" s="260"/>
      <c r="H23" s="261"/>
    </row>
    <row r="24" spans="1:8" ht="12.75">
      <c r="A24" s="802" t="s">
        <v>11</v>
      </c>
      <c r="B24" s="803"/>
      <c r="C24" s="102">
        <v>4</v>
      </c>
      <c r="D24" s="102">
        <v>1</v>
      </c>
      <c r="E24" s="177">
        <v>0.25</v>
      </c>
      <c r="F24" s="259"/>
      <c r="G24" s="260"/>
      <c r="H24" s="261"/>
    </row>
    <row r="25" spans="1:8" ht="13.5" customHeight="1" thickBot="1">
      <c r="A25" s="798" t="s">
        <v>10</v>
      </c>
      <c r="B25" s="799"/>
      <c r="C25" s="120">
        <v>134</v>
      </c>
      <c r="D25" s="120">
        <v>48</v>
      </c>
      <c r="E25" s="178">
        <v>0.358</v>
      </c>
      <c r="F25" s="259"/>
      <c r="G25" s="260"/>
      <c r="H25" s="261"/>
    </row>
    <row r="26" spans="1:8" ht="12" customHeight="1">
      <c r="A26" s="792" t="s">
        <v>354</v>
      </c>
      <c r="B26" s="850"/>
      <c r="C26" s="850"/>
      <c r="D26" s="850"/>
      <c r="E26" s="850"/>
      <c r="F26" s="850"/>
      <c r="G26" s="850"/>
      <c r="H26" s="851"/>
    </row>
    <row r="27" spans="1:8" ht="12" customHeight="1" thickBot="1">
      <c r="A27" s="852"/>
      <c r="B27" s="853"/>
      <c r="C27" s="853"/>
      <c r="D27" s="853"/>
      <c r="E27" s="853"/>
      <c r="F27" s="853"/>
      <c r="G27" s="853"/>
      <c r="H27" s="854"/>
    </row>
    <row r="28" spans="1:8" ht="12" customHeight="1">
      <c r="A28" s="837" t="s">
        <v>12</v>
      </c>
      <c r="B28" s="838"/>
      <c r="C28" s="841">
        <v>2007</v>
      </c>
      <c r="D28" s="841"/>
      <c r="E28" s="841"/>
      <c r="F28" s="841">
        <v>2008</v>
      </c>
      <c r="G28" s="841"/>
      <c r="H28" s="846"/>
    </row>
    <row r="29" spans="1:11" ht="12" customHeight="1">
      <c r="A29" s="839"/>
      <c r="B29" s="840"/>
      <c r="C29" s="102" t="s">
        <v>0</v>
      </c>
      <c r="D29" s="102" t="s">
        <v>1</v>
      </c>
      <c r="E29" s="102" t="s">
        <v>2</v>
      </c>
      <c r="F29" s="102" t="s">
        <v>0</v>
      </c>
      <c r="G29" s="102" t="s">
        <v>1</v>
      </c>
      <c r="H29" s="103" t="s">
        <v>2</v>
      </c>
      <c r="K29" s="36"/>
    </row>
    <row r="30" spans="1:8" ht="12.75" customHeight="1">
      <c r="A30" s="842" t="s">
        <v>4</v>
      </c>
      <c r="B30" s="843"/>
      <c r="C30" s="98">
        <v>831</v>
      </c>
      <c r="D30" s="98">
        <v>719</v>
      </c>
      <c r="E30" s="179">
        <v>86.5</v>
      </c>
      <c r="F30" s="102">
        <v>994</v>
      </c>
      <c r="G30" s="102">
        <v>922</v>
      </c>
      <c r="H30" s="189">
        <v>0.928</v>
      </c>
    </row>
    <row r="31" spans="1:8" ht="12.75">
      <c r="A31" s="842" t="s">
        <v>3</v>
      </c>
      <c r="B31" s="843"/>
      <c r="C31" s="98">
        <v>138</v>
      </c>
      <c r="D31" s="98">
        <v>89</v>
      </c>
      <c r="E31" s="179">
        <v>64.5</v>
      </c>
      <c r="F31" s="102">
        <v>138</v>
      </c>
      <c r="G31" s="102">
        <v>110</v>
      </c>
      <c r="H31" s="189">
        <v>0.797</v>
      </c>
    </row>
    <row r="32" spans="1:8" ht="12.75" customHeight="1">
      <c r="A32" s="842" t="s">
        <v>5</v>
      </c>
      <c r="B32" s="843"/>
      <c r="C32" s="98">
        <v>5</v>
      </c>
      <c r="D32" s="98">
        <v>4</v>
      </c>
      <c r="E32" s="180">
        <v>80</v>
      </c>
      <c r="F32" s="102" t="s">
        <v>296</v>
      </c>
      <c r="G32" s="102" t="s">
        <v>296</v>
      </c>
      <c r="H32" s="285" t="s">
        <v>296</v>
      </c>
    </row>
    <row r="33" spans="1:8" ht="12.75">
      <c r="A33" s="842" t="s">
        <v>6</v>
      </c>
      <c r="B33" s="843"/>
      <c r="C33" s="98">
        <v>22</v>
      </c>
      <c r="D33" s="98">
        <v>21</v>
      </c>
      <c r="E33" s="179">
        <v>95.5</v>
      </c>
      <c r="F33" s="102">
        <v>28</v>
      </c>
      <c r="G33" s="102">
        <v>28</v>
      </c>
      <c r="H33" s="189">
        <v>1</v>
      </c>
    </row>
    <row r="34" spans="1:8" ht="12.75" customHeight="1">
      <c r="A34" s="842" t="s">
        <v>8</v>
      </c>
      <c r="B34" s="843"/>
      <c r="C34" s="98">
        <v>14</v>
      </c>
      <c r="D34" s="98">
        <v>13</v>
      </c>
      <c r="E34" s="179">
        <v>92.9</v>
      </c>
      <c r="F34" s="102">
        <v>18</v>
      </c>
      <c r="G34" s="102">
        <v>17</v>
      </c>
      <c r="H34" s="189">
        <v>0.944</v>
      </c>
    </row>
    <row r="35" spans="1:8" ht="12.75">
      <c r="A35" s="835" t="s">
        <v>7</v>
      </c>
      <c r="B35" s="836"/>
      <c r="C35" s="98">
        <v>922</v>
      </c>
      <c r="D35" s="98">
        <v>806</v>
      </c>
      <c r="E35" s="180">
        <v>87.4</v>
      </c>
      <c r="F35" s="102">
        <v>808</v>
      </c>
      <c r="G35" s="102">
        <v>765</v>
      </c>
      <c r="H35" s="189">
        <v>0.947</v>
      </c>
    </row>
    <row r="36" spans="1:8" ht="12.75" customHeight="1">
      <c r="A36" s="842" t="s">
        <v>9</v>
      </c>
      <c r="B36" s="843"/>
      <c r="C36" s="98">
        <v>106</v>
      </c>
      <c r="D36" s="98">
        <v>73</v>
      </c>
      <c r="E36" s="179">
        <v>68.9</v>
      </c>
      <c r="F36" s="102">
        <v>106</v>
      </c>
      <c r="G36" s="102">
        <v>80</v>
      </c>
      <c r="H36" s="189">
        <v>0.755</v>
      </c>
    </row>
    <row r="37" spans="1:8" ht="12.75">
      <c r="A37" s="844" t="s">
        <v>11</v>
      </c>
      <c r="B37" s="845"/>
      <c r="C37" s="98">
        <v>2</v>
      </c>
      <c r="D37" s="98">
        <v>2</v>
      </c>
      <c r="E37" s="182">
        <v>100</v>
      </c>
      <c r="F37" s="102" t="s">
        <v>296</v>
      </c>
      <c r="G37" s="102" t="s">
        <v>296</v>
      </c>
      <c r="H37" s="285" t="s">
        <v>296</v>
      </c>
    </row>
    <row r="38" spans="1:8" ht="13.5" customHeight="1" thickBot="1">
      <c r="A38" s="833" t="s">
        <v>10</v>
      </c>
      <c r="B38" s="834"/>
      <c r="C38" s="99">
        <v>64</v>
      </c>
      <c r="D38" s="99">
        <v>34</v>
      </c>
      <c r="E38" s="181">
        <v>53.1</v>
      </c>
      <c r="F38" s="120">
        <v>58</v>
      </c>
      <c r="G38" s="120">
        <v>37</v>
      </c>
      <c r="H38" s="190">
        <v>0.638</v>
      </c>
    </row>
  </sheetData>
  <sheetProtection/>
  <mergeCells count="41">
    <mergeCell ref="F15:H15"/>
    <mergeCell ref="A12:B12"/>
    <mergeCell ref="A15:B16"/>
    <mergeCell ref="C2:E2"/>
    <mergeCell ref="A4:B4"/>
    <mergeCell ref="A5:B5"/>
    <mergeCell ref="A6:B6"/>
    <mergeCell ref="A11:B11"/>
    <mergeCell ref="F1:H1"/>
    <mergeCell ref="F2:H2"/>
    <mergeCell ref="F13:H14"/>
    <mergeCell ref="A10:B10"/>
    <mergeCell ref="A7:B7"/>
    <mergeCell ref="A8:B8"/>
    <mergeCell ref="A2:B3"/>
    <mergeCell ref="A9:B9"/>
    <mergeCell ref="A22:B22"/>
    <mergeCell ref="C15:E15"/>
    <mergeCell ref="A17:B17"/>
    <mergeCell ref="A18:B18"/>
    <mergeCell ref="A19:B19"/>
    <mergeCell ref="A20:B20"/>
    <mergeCell ref="A21:B21"/>
    <mergeCell ref="F28:H28"/>
    <mergeCell ref="A1:E1"/>
    <mergeCell ref="A13:E14"/>
    <mergeCell ref="A36:B36"/>
    <mergeCell ref="A33:B33"/>
    <mergeCell ref="A34:B34"/>
    <mergeCell ref="A23:B23"/>
    <mergeCell ref="A24:B24"/>
    <mergeCell ref="A25:B25"/>
    <mergeCell ref="A26:H27"/>
    <mergeCell ref="A38:B38"/>
    <mergeCell ref="A35:B35"/>
    <mergeCell ref="A28:B29"/>
    <mergeCell ref="C28:E28"/>
    <mergeCell ref="A30:B30"/>
    <mergeCell ref="A31:B31"/>
    <mergeCell ref="A32:B32"/>
    <mergeCell ref="A37:B37"/>
  </mergeCells>
  <printOptions/>
  <pageMargins left="0.7" right="0.7" top="0.75" bottom="0.75" header="0.3" footer="0.3"/>
  <pageSetup horizontalDpi="600" verticalDpi="600" orientation="landscape" scale="75" r:id="rId1"/>
  <headerFooter alignWithMargins="0">
    <oddHeader>&amp;L2009 Master Plan Annual Update Data Section</oddHeader>
    <oddFooter xml:space="preserve">&amp;LSt. Mary's&amp;RData Section Page: &amp;P  </oddFooter>
  </headerFooter>
</worksheet>
</file>

<file path=xl/worksheets/sheet9.xml><?xml version="1.0" encoding="utf-8"?>
<worksheet xmlns="http://schemas.openxmlformats.org/spreadsheetml/2006/main" xmlns:r="http://schemas.openxmlformats.org/officeDocument/2006/relationships">
  <sheetPr>
    <tabColor rgb="FF7030A0"/>
  </sheetPr>
  <dimension ref="A1:H25"/>
  <sheetViews>
    <sheetView view="pageLayout" workbookViewId="0" topLeftCell="A1">
      <selection activeCell="J6" sqref="J6"/>
    </sheetView>
  </sheetViews>
  <sheetFormatPr defaultColWidth="9.140625" defaultRowHeight="12.75"/>
  <cols>
    <col min="1" max="1" width="30.140625" style="204" customWidth="1"/>
    <col min="2" max="16384" width="9.140625" style="204" customWidth="1"/>
  </cols>
  <sheetData>
    <row r="1" spans="1:8" s="200" customFormat="1" ht="15">
      <c r="A1" s="857" t="s">
        <v>299</v>
      </c>
      <c r="B1" s="858"/>
      <c r="C1" s="858"/>
      <c r="D1" s="858"/>
      <c r="E1" s="858"/>
      <c r="F1" s="858"/>
      <c r="G1" s="858"/>
      <c r="H1" s="859"/>
    </row>
    <row r="2" spans="1:8" s="200" customFormat="1" ht="15" customHeight="1" thickBot="1">
      <c r="A2" s="860" t="s">
        <v>300</v>
      </c>
      <c r="B2" s="861"/>
      <c r="C2" s="861"/>
      <c r="D2" s="861"/>
      <c r="E2" s="861"/>
      <c r="F2" s="861"/>
      <c r="G2" s="861"/>
      <c r="H2" s="862"/>
    </row>
    <row r="3" spans="1:8" s="202" customFormat="1" ht="51">
      <c r="A3" s="201"/>
      <c r="B3" s="201" t="s">
        <v>301</v>
      </c>
      <c r="C3" s="201" t="s">
        <v>302</v>
      </c>
      <c r="D3" s="201" t="s">
        <v>303</v>
      </c>
      <c r="E3" s="201" t="s">
        <v>304</v>
      </c>
      <c r="F3" s="201" t="s">
        <v>305</v>
      </c>
      <c r="G3" s="201" t="s">
        <v>306</v>
      </c>
      <c r="H3" s="201" t="s">
        <v>307</v>
      </c>
    </row>
    <row r="4" spans="1:8" ht="12.75">
      <c r="A4" s="203" t="s">
        <v>4</v>
      </c>
      <c r="B4" s="279">
        <v>1096</v>
      </c>
      <c r="C4" s="279">
        <v>78.3</v>
      </c>
      <c r="D4" s="279">
        <v>858</v>
      </c>
      <c r="E4" s="279">
        <v>21.7</v>
      </c>
      <c r="F4" s="279">
        <v>238</v>
      </c>
      <c r="G4" s="279">
        <v>3.1</v>
      </c>
      <c r="H4" s="279">
        <v>35</v>
      </c>
    </row>
    <row r="5" spans="1:8" ht="12.75">
      <c r="A5" s="203" t="s">
        <v>5</v>
      </c>
      <c r="B5" s="279">
        <v>5</v>
      </c>
      <c r="C5" s="279">
        <v>80</v>
      </c>
      <c r="D5" s="279">
        <v>4</v>
      </c>
      <c r="E5" s="279">
        <v>20</v>
      </c>
      <c r="F5" s="279">
        <v>1</v>
      </c>
      <c r="G5" s="279">
        <v>0</v>
      </c>
      <c r="H5" s="279">
        <v>0</v>
      </c>
    </row>
    <row r="6" spans="1:8" ht="12.75">
      <c r="A6" s="203" t="s">
        <v>3</v>
      </c>
      <c r="B6" s="279">
        <v>189</v>
      </c>
      <c r="C6" s="279">
        <v>60.3</v>
      </c>
      <c r="D6" s="279">
        <v>114</v>
      </c>
      <c r="E6" s="279">
        <v>39.7</v>
      </c>
      <c r="F6" s="279">
        <v>75</v>
      </c>
      <c r="G6" s="279">
        <v>6.9</v>
      </c>
      <c r="H6" s="279">
        <v>14</v>
      </c>
    </row>
    <row r="7" spans="1:8" ht="12.75">
      <c r="A7" s="203" t="s">
        <v>6</v>
      </c>
      <c r="B7" s="279">
        <v>28</v>
      </c>
      <c r="C7" s="279">
        <v>96.4</v>
      </c>
      <c r="D7" s="279">
        <v>27</v>
      </c>
      <c r="E7" s="279">
        <v>3.6</v>
      </c>
      <c r="F7" s="279">
        <v>1</v>
      </c>
      <c r="G7" s="279">
        <v>6.7</v>
      </c>
      <c r="H7" s="279">
        <v>2</v>
      </c>
    </row>
    <row r="8" spans="1:8" ht="12.75">
      <c r="A8" s="203" t="s">
        <v>308</v>
      </c>
      <c r="B8" s="279">
        <v>852</v>
      </c>
      <c r="C8" s="279">
        <v>81.6</v>
      </c>
      <c r="D8" s="279">
        <v>695</v>
      </c>
      <c r="E8" s="279">
        <v>18.4</v>
      </c>
      <c r="F8" s="279">
        <v>157</v>
      </c>
      <c r="G8" s="279">
        <v>2</v>
      </c>
      <c r="H8" s="279">
        <v>17</v>
      </c>
    </row>
    <row r="9" spans="1:8" ht="12.75">
      <c r="A9" s="203" t="s">
        <v>8</v>
      </c>
      <c r="B9" s="279">
        <v>22</v>
      </c>
      <c r="C9" s="279">
        <v>81.8</v>
      </c>
      <c r="D9" s="279">
        <v>18</v>
      </c>
      <c r="E9" s="279">
        <v>18.2</v>
      </c>
      <c r="F9" s="279">
        <v>4</v>
      </c>
      <c r="G9" s="279">
        <v>8.3</v>
      </c>
      <c r="H9" s="279">
        <v>2</v>
      </c>
    </row>
    <row r="10" spans="1:8" ht="12.75">
      <c r="A10" s="203" t="s">
        <v>10</v>
      </c>
      <c r="B10" s="279">
        <v>82</v>
      </c>
      <c r="C10" s="279">
        <v>32.9</v>
      </c>
      <c r="D10" s="279">
        <v>27</v>
      </c>
      <c r="E10" s="279">
        <v>67.1</v>
      </c>
      <c r="F10" s="279">
        <v>55</v>
      </c>
      <c r="G10" s="279">
        <v>7.9</v>
      </c>
      <c r="H10" s="279">
        <v>7</v>
      </c>
    </row>
    <row r="11" spans="1:8" ht="12.75">
      <c r="A11" s="203" t="s">
        <v>11</v>
      </c>
      <c r="B11" s="279">
        <v>1</v>
      </c>
      <c r="C11" s="279">
        <v>100</v>
      </c>
      <c r="D11" s="279">
        <v>1</v>
      </c>
      <c r="E11" s="279">
        <v>0</v>
      </c>
      <c r="F11" s="279">
        <v>0</v>
      </c>
      <c r="G11" s="279">
        <v>66.7</v>
      </c>
      <c r="H11" s="279">
        <v>2</v>
      </c>
    </row>
    <row r="12" spans="1:8" ht="18" customHeight="1">
      <c r="A12" s="205" t="s">
        <v>309</v>
      </c>
      <c r="B12" s="279">
        <v>161</v>
      </c>
      <c r="C12" s="279">
        <v>55.9</v>
      </c>
      <c r="D12" s="279">
        <v>90</v>
      </c>
      <c r="E12" s="279">
        <v>44.1</v>
      </c>
      <c r="F12" s="279">
        <v>71</v>
      </c>
      <c r="G12" s="279">
        <v>9.6</v>
      </c>
      <c r="H12" s="279">
        <v>17</v>
      </c>
    </row>
    <row r="13" ht="13.5" thickBot="1"/>
    <row r="14" spans="1:8" ht="15">
      <c r="A14" s="857" t="s">
        <v>310</v>
      </c>
      <c r="B14" s="858"/>
      <c r="C14" s="858"/>
      <c r="D14" s="858"/>
      <c r="E14" s="858"/>
      <c r="F14" s="858"/>
      <c r="G14" s="858"/>
      <c r="H14" s="859"/>
    </row>
    <row r="15" spans="1:8" ht="15.75" thickBot="1">
      <c r="A15" s="860" t="s">
        <v>311</v>
      </c>
      <c r="B15" s="861"/>
      <c r="C15" s="861"/>
      <c r="D15" s="861"/>
      <c r="E15" s="861"/>
      <c r="F15" s="861"/>
      <c r="G15" s="861"/>
      <c r="H15" s="862"/>
    </row>
    <row r="16" spans="1:8" ht="51">
      <c r="A16" s="201"/>
      <c r="B16" s="201" t="s">
        <v>301</v>
      </c>
      <c r="C16" s="201" t="s">
        <v>302</v>
      </c>
      <c r="D16" s="201" t="s">
        <v>303</v>
      </c>
      <c r="E16" s="201" t="s">
        <v>304</v>
      </c>
      <c r="F16" s="201" t="s">
        <v>305</v>
      </c>
      <c r="G16" s="201" t="s">
        <v>306</v>
      </c>
      <c r="H16" s="201" t="s">
        <v>307</v>
      </c>
    </row>
    <row r="17" spans="1:8" ht="12.75">
      <c r="A17" s="203" t="s">
        <v>4</v>
      </c>
      <c r="B17" s="279">
        <v>979</v>
      </c>
      <c r="C17" s="279">
        <v>86.9</v>
      </c>
      <c r="D17" s="279">
        <v>851</v>
      </c>
      <c r="E17" s="279">
        <v>13.1</v>
      </c>
      <c r="F17" s="279">
        <v>128</v>
      </c>
      <c r="G17" s="279">
        <v>2.1</v>
      </c>
      <c r="H17" s="279">
        <v>21</v>
      </c>
    </row>
    <row r="18" spans="1:8" ht="12.75">
      <c r="A18" s="203" t="s">
        <v>5</v>
      </c>
      <c r="B18" s="279">
        <v>2</v>
      </c>
      <c r="C18" s="279">
        <v>50</v>
      </c>
      <c r="D18" s="279">
        <v>1</v>
      </c>
      <c r="E18" s="279">
        <v>50</v>
      </c>
      <c r="F18" s="279">
        <v>1</v>
      </c>
      <c r="G18" s="279">
        <v>0</v>
      </c>
      <c r="H18" s="279">
        <v>0</v>
      </c>
    </row>
    <row r="19" spans="1:8" ht="12.75">
      <c r="A19" s="203" t="s">
        <v>3</v>
      </c>
      <c r="B19" s="279">
        <v>132</v>
      </c>
      <c r="C19" s="279">
        <v>73.5</v>
      </c>
      <c r="D19" s="279">
        <v>97</v>
      </c>
      <c r="E19" s="279">
        <v>26.5</v>
      </c>
      <c r="F19" s="279">
        <v>35</v>
      </c>
      <c r="G19" s="279">
        <v>2.2</v>
      </c>
      <c r="H19" s="279">
        <v>3</v>
      </c>
    </row>
    <row r="20" spans="1:8" ht="12.75">
      <c r="A20" s="203" t="s">
        <v>6</v>
      </c>
      <c r="B20" s="279">
        <v>29</v>
      </c>
      <c r="C20" s="279">
        <v>86.2</v>
      </c>
      <c r="D20" s="279">
        <v>25</v>
      </c>
      <c r="E20" s="279">
        <v>13.8</v>
      </c>
      <c r="F20" s="279">
        <v>4</v>
      </c>
      <c r="G20" s="279">
        <v>9.4</v>
      </c>
      <c r="H20" s="279">
        <v>3</v>
      </c>
    </row>
    <row r="21" spans="1:8" ht="12.75">
      <c r="A21" s="203" t="s">
        <v>308</v>
      </c>
      <c r="B21" s="279">
        <v>797</v>
      </c>
      <c r="C21" s="279">
        <v>89.3</v>
      </c>
      <c r="D21" s="279">
        <v>712</v>
      </c>
      <c r="E21" s="279">
        <v>10.7</v>
      </c>
      <c r="F21" s="279">
        <v>85</v>
      </c>
      <c r="G21" s="279">
        <v>1.7</v>
      </c>
      <c r="H21" s="279">
        <v>14</v>
      </c>
    </row>
    <row r="22" spans="1:8" ht="12.75">
      <c r="A22" s="203" t="s">
        <v>8</v>
      </c>
      <c r="B22" s="279">
        <v>19</v>
      </c>
      <c r="C22" s="279">
        <v>84.2</v>
      </c>
      <c r="D22" s="279">
        <v>16</v>
      </c>
      <c r="E22" s="279">
        <v>15.8</v>
      </c>
      <c r="F22" s="279">
        <v>3</v>
      </c>
      <c r="G22" s="279">
        <v>5</v>
      </c>
      <c r="H22" s="279">
        <v>1</v>
      </c>
    </row>
    <row r="23" spans="1:8" ht="12.75">
      <c r="A23" s="203" t="s">
        <v>10</v>
      </c>
      <c r="B23" s="279">
        <v>56</v>
      </c>
      <c r="C23" s="279">
        <v>53.6</v>
      </c>
      <c r="D23" s="279">
        <v>30</v>
      </c>
      <c r="E23" s="279">
        <v>46.4</v>
      </c>
      <c r="F23" s="279">
        <v>26</v>
      </c>
      <c r="G23" s="279">
        <v>11.1</v>
      </c>
      <c r="H23" s="279">
        <v>7</v>
      </c>
    </row>
    <row r="24" spans="1:8" ht="12.75">
      <c r="A24" s="203" t="s">
        <v>11</v>
      </c>
      <c r="B24" s="279">
        <v>2</v>
      </c>
      <c r="C24" s="279">
        <v>100</v>
      </c>
      <c r="D24" s="279">
        <v>2</v>
      </c>
      <c r="E24" s="279">
        <v>0</v>
      </c>
      <c r="F24" s="279">
        <v>0</v>
      </c>
      <c r="G24" s="279">
        <v>0</v>
      </c>
      <c r="H24" s="279">
        <v>0</v>
      </c>
    </row>
    <row r="25" spans="1:8" ht="25.5">
      <c r="A25" s="205" t="s">
        <v>309</v>
      </c>
      <c r="B25" s="279">
        <v>106</v>
      </c>
      <c r="C25" s="279">
        <v>73.6</v>
      </c>
      <c r="D25" s="279">
        <v>78</v>
      </c>
      <c r="E25" s="279">
        <v>26.4</v>
      </c>
      <c r="F25" s="279">
        <v>28</v>
      </c>
      <c r="G25" s="279">
        <v>2.8</v>
      </c>
      <c r="H25" s="279">
        <v>3</v>
      </c>
    </row>
  </sheetData>
  <sheetProtection/>
  <mergeCells count="4">
    <mergeCell ref="A1:H1"/>
    <mergeCell ref="A2:H2"/>
    <mergeCell ref="A14:H14"/>
    <mergeCell ref="A15:H15"/>
  </mergeCells>
  <printOptions/>
  <pageMargins left="0.7" right="0.7" top="0.5" bottom="0.5" header="0.3" footer="0.3"/>
  <pageSetup horizontalDpi="1200" verticalDpi="1200" orientation="landscape" r:id="rId1"/>
  <headerFooter>
    <oddHeader>&amp;L2009 Master Plan Annual Update  Data Section</oddHeader>
    <oddFooter>&amp;LSt. Mary's&amp;RData Section 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dgunning</dc:creator>
  <cp:keywords/>
  <dc:description/>
  <cp:lastModifiedBy>St. Mary's County Public Schools</cp:lastModifiedBy>
  <cp:lastPrinted>2009-10-14T13:22:43Z</cp:lastPrinted>
  <dcterms:created xsi:type="dcterms:W3CDTF">2008-04-07T19:21:37Z</dcterms:created>
  <dcterms:modified xsi:type="dcterms:W3CDTF">2009-12-16T14:14:44Z</dcterms:modified>
  <cp:category/>
  <cp:version/>
  <cp:contentType/>
  <cp:contentStatus/>
</cp:coreProperties>
</file>